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55" windowWidth="15480" windowHeight="9435" activeTab="1"/>
  </bookViews>
  <sheets>
    <sheet name="СТУДЕНТЫ" sheetId="1" r:id="rId1"/>
    <sheet name="ЖИЛЬЦЫ" sheetId="2" r:id="rId2"/>
  </sheets>
  <definedNames>
    <definedName name="_xlnm.Print_Area" localSheetId="1">'ЖИЛЬЦЫ'!$A$1:$F$45</definedName>
    <definedName name="_xlnm.Print_Area" localSheetId="0">'СТУДЕНТЫ'!$A$1:$F$25</definedName>
  </definedNames>
  <calcPr fullCalcOnLoad="1"/>
</workbook>
</file>

<file path=xl/sharedStrings.xml><?xml version="1.0" encoding="utf-8"?>
<sst xmlns="http://schemas.openxmlformats.org/spreadsheetml/2006/main" count="120" uniqueCount="64">
  <si>
    <t>Плата за содержание жилого помещения</t>
  </si>
  <si>
    <t>Плата за текущий ремонт жилого помещения</t>
  </si>
  <si>
    <t>г.Пермь, Рабоче-Крестьянская, 2</t>
  </si>
  <si>
    <t>Тариф на человека в месяц, руб</t>
  </si>
  <si>
    <t>Газоснабжение</t>
  </si>
  <si>
    <t xml:space="preserve">Электроснабжение </t>
  </si>
  <si>
    <t>Наименование расходов</t>
  </si>
  <si>
    <t>2 чел. в комнате</t>
  </si>
  <si>
    <t>3 чел. в комнате</t>
  </si>
  <si>
    <t>4 чел. в комнате</t>
  </si>
  <si>
    <t>5 чел. в комнате</t>
  </si>
  <si>
    <t>1 чел. в комнате</t>
  </si>
  <si>
    <t>Нормативно правовой акт - основание</t>
  </si>
  <si>
    <t>Расчет-обоснование</t>
  </si>
  <si>
    <t>По нормативу - 1 ставка коменданта на 200 проживающих.
Затраты на ФОТ коменданта - 6284,1 рублей в месяц.
В расчете на 1 проживающего - 31,42 рублей в месяц.</t>
  </si>
  <si>
    <t>Плата за услуги коменданта</t>
  </si>
  <si>
    <t>Плата за услуги паспортиста</t>
  </si>
  <si>
    <t>По нормативу - 1 ставка паспортиста на 200 проживающих.
Затраты на ФОТ паспортиста - 6284,1 рублей в месяц.
В расчете на 1 проживающего - 31,42 рублей в месяц.</t>
  </si>
  <si>
    <t>Плата за услуги воспитателя</t>
  </si>
  <si>
    <t>По нормативу - 1 ставка воспитателя на 75 проживающих, и 1 ставка дежурного воспитателя на 150 проживающих.
Затраты на ФОТ воспитателя - 7245 рублей в месяц.
В расчете на 1 проживающего - 144,9 рублей в месяц.</t>
  </si>
  <si>
    <t>Плата за услуги кастелянщши</t>
  </si>
  <si>
    <t>По нормативу - 1 ставка кастелянши на 200 проживающих.
Затраты на ФОТ кастелянши - 6284,1 рублей в месяц.
В расчете на 1 проживающего - 31,42 рублей в месяц.</t>
  </si>
  <si>
    <t>Плата за услуги охраны</t>
  </si>
  <si>
    <t>В среднем в месяце 730 часов. Расчетная стоимость услуг охраны - 67 руб/час. За месяц стоимость равна - 48910 рублей. Тариф считается из расчета на 1 проживающего.</t>
  </si>
  <si>
    <t>Среднее количество проживающих в общежитии (жилая площадь здания / 6 кв.м.)</t>
  </si>
  <si>
    <t>Калькуляция дополнительной ежемесячной оплаты за место (комнату) в общежитии для лиц, нуждающихся в предоставлении дополнительных образовательных услуг, оказываемых вне госзадания</t>
  </si>
  <si>
    <t>Плата за услуги клининга</t>
  </si>
  <si>
    <t>Нормативы/тарифы</t>
  </si>
  <si>
    <t>Местоположение объекта                                               .</t>
  </si>
  <si>
    <t>Местоположение объекта                                             .</t>
  </si>
  <si>
    <t>Норматив</t>
  </si>
  <si>
    <t>Холодное водоснабжение</t>
  </si>
  <si>
    <t>Тариф на 1 кв.м. общей площади жилья в месяц, руб.</t>
  </si>
  <si>
    <t>Стоимость 1 куб.м., руб.</t>
  </si>
  <si>
    <t>Тариф на человека в месяц, руб.</t>
  </si>
  <si>
    <t>Стоимость 1 Гкал, руб.</t>
  </si>
  <si>
    <t>Норматив потребления на человека в месяц, кВтч.</t>
  </si>
  <si>
    <t>Стоимость 1 кВтч, руб.</t>
  </si>
  <si>
    <t>Норматив потребления на человека в месяц, куб.м.</t>
  </si>
  <si>
    <t>г. Чердынь, ул. Соборная, 3а</t>
  </si>
  <si>
    <t>Постановление Правительства Пермского края №699-п от 22.08.2012</t>
  </si>
  <si>
    <t>При наличии общедомовых и/или индивидуальных приборов учета начисление проживающим платы за пользование жилыми помещениями общежитий происходит исходя из фактически потребленного объема коммунальных услуг.</t>
  </si>
  <si>
    <t>При отсутствии общедомовых и/или индивидуальных приборов учета начисление проживающим платы за пользование жилыми помещениями общежитий происходит исходя из установленных данным приложением нормативов потребления коммунальных услуг.</t>
  </si>
  <si>
    <t>Тепловая энергия</t>
  </si>
  <si>
    <t>Размер оплаты по тарифам ЖКХ г. Чердынь за проживание в общежитиях лиц, не являющихся обучающимися образовательных учреждений СПО</t>
  </si>
  <si>
    <t>Стоимость 1 кг, руб.</t>
  </si>
  <si>
    <t>Услуга по обращению с ТКО</t>
  </si>
  <si>
    <t>Норматив потребления на человека в месяц, кг</t>
  </si>
  <si>
    <t>Размер тарифов на коммунальные услуги в общежитии г. Чердынь обучающихся образовательных учреждений СПО по очной форме обучения и заочной форме обучения на период прохождения промежуточной и итоговой аттестации</t>
  </si>
  <si>
    <t>При наличии общедомовых и/или индивидуальных приборов учета начисление проживающим платы за коммунальные услуги происходит исходя из фактически потребленного объема коммунальных услуг с учетом коэффициентов стоимости платы за коммунальные услуги.</t>
  </si>
  <si>
    <t xml:space="preserve">Постановление Правительства Пермского края № 648-п от 17.09.15 </t>
  </si>
  <si>
    <t>Постановление МТРиЭ  Пермского края № 1-г от 19.06.2019</t>
  </si>
  <si>
    <t>Постановление Администрации Чердынского городского поселения №29 от 24.02.2016</t>
  </si>
  <si>
    <t>Постановление РСТ Пермского края № 214-в от 22.11.2017  ( изм.  от 18 декабря 2019 г. N 325-в )</t>
  </si>
  <si>
    <t>к приказу № _______________</t>
  </si>
  <si>
    <t>с 01.01.2021 по 30.06.2021</t>
  </si>
  <si>
    <t>с 01.07.2021</t>
  </si>
  <si>
    <t>Постановление РСТ ПК  № 62-т от 18.09.2019 г.</t>
  </si>
  <si>
    <t>Постановление РСТ Пермского края № 30-э от 18.12.2020</t>
  </si>
  <si>
    <t>Приказ Региональной службы по тарифам Пермского края от 20 июля 2018 г. N СЭД-46-04-02-97</t>
  </si>
  <si>
    <t>Постановление Министерства тарифного регулирования и энергетики Пермского края от 20 декабря 2020 г. N 38-о, от 24.07.2021 № 10-О</t>
  </si>
  <si>
    <t>Приложение № 19</t>
  </si>
  <si>
    <t>Приложение № 20</t>
  </si>
  <si>
    <t xml:space="preserve">к приказу № 01-04-99 от 23.08.2021 г.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</si>
</sst>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00"/>
    <numFmt numFmtId="175" formatCode="0.0"/>
  </numFmts>
  <fonts count="4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sz val="13"/>
      <color indexed="9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textRotation="90" wrapText="1"/>
    </xf>
    <xf numFmtId="0" fontId="3" fillId="0" borderId="13" xfId="0" applyFont="1" applyFill="1" applyBorder="1" applyAlignment="1">
      <alignment horizontal="center" textRotation="90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174" fontId="7" fillId="0" borderId="10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justify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right" vertical="top" wrapText="1"/>
    </xf>
    <xf numFmtId="0" fontId="3" fillId="0" borderId="21" xfId="0" applyFont="1" applyFill="1" applyBorder="1" applyAlignment="1">
      <alignment horizontal="right" vertical="top" wrapText="1"/>
    </xf>
    <xf numFmtId="0" fontId="3" fillId="0" borderId="12" xfId="0" applyFont="1" applyFill="1" applyBorder="1" applyAlignment="1">
      <alignment horizontal="center" textRotation="90" wrapText="1"/>
    </xf>
    <xf numFmtId="0" fontId="3" fillId="0" borderId="13" xfId="0" applyFont="1" applyFill="1" applyBorder="1" applyAlignment="1">
      <alignment horizontal="center" textRotation="90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right" vertical="top" wrapText="1"/>
    </xf>
    <xf numFmtId="0" fontId="4" fillId="0" borderId="21" xfId="0" applyFont="1" applyFill="1" applyBorder="1" applyAlignment="1">
      <alignment horizontal="right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left" wrapText="1"/>
    </xf>
    <xf numFmtId="2" fontId="4" fillId="0" borderId="22" xfId="0" applyNumberFormat="1" applyFont="1" applyFill="1" applyBorder="1" applyAlignment="1">
      <alignment horizontal="center" vertical="center" wrapText="1"/>
    </xf>
    <xf numFmtId="2" fontId="4" fillId="0" borderId="2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9525</xdr:rowOff>
    </xdr:from>
    <xdr:to>
      <xdr:col>2</xdr:col>
      <xdr:colOff>2133600</xdr:colOff>
      <xdr:row>7</xdr:row>
      <xdr:rowOff>0</xdr:rowOff>
    </xdr:to>
    <xdr:sp>
      <xdr:nvSpPr>
        <xdr:cNvPr id="1" name="Line 2"/>
        <xdr:cNvSpPr>
          <a:spLocks/>
        </xdr:cNvSpPr>
      </xdr:nvSpPr>
      <xdr:spPr>
        <a:xfrm>
          <a:off x="2133600" y="1209675"/>
          <a:ext cx="401955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</xdr:colOff>
      <xdr:row>13</xdr:row>
      <xdr:rowOff>9525</xdr:rowOff>
    </xdr:from>
    <xdr:to>
      <xdr:col>2</xdr:col>
      <xdr:colOff>1247775</xdr:colOff>
      <xdr:row>15</xdr:row>
      <xdr:rowOff>0</xdr:rowOff>
    </xdr:to>
    <xdr:sp>
      <xdr:nvSpPr>
        <xdr:cNvPr id="2" name="Line 3"/>
        <xdr:cNvSpPr>
          <a:spLocks/>
        </xdr:cNvSpPr>
      </xdr:nvSpPr>
      <xdr:spPr>
        <a:xfrm>
          <a:off x="2133600" y="3600450"/>
          <a:ext cx="3133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9525</xdr:rowOff>
    </xdr:from>
    <xdr:to>
      <xdr:col>2</xdr:col>
      <xdr:colOff>2133600</xdr:colOff>
      <xdr:row>7</xdr:row>
      <xdr:rowOff>0</xdr:rowOff>
    </xdr:to>
    <xdr:sp>
      <xdr:nvSpPr>
        <xdr:cNvPr id="1" name="Line 2"/>
        <xdr:cNvSpPr>
          <a:spLocks/>
        </xdr:cNvSpPr>
      </xdr:nvSpPr>
      <xdr:spPr>
        <a:xfrm>
          <a:off x="4038600" y="1209675"/>
          <a:ext cx="40195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9525</xdr:rowOff>
    </xdr:from>
    <xdr:to>
      <xdr:col>2</xdr:col>
      <xdr:colOff>1247775</xdr:colOff>
      <xdr:row>33</xdr:row>
      <xdr:rowOff>0</xdr:rowOff>
    </xdr:to>
    <xdr:sp>
      <xdr:nvSpPr>
        <xdr:cNvPr id="2" name="Line 3"/>
        <xdr:cNvSpPr>
          <a:spLocks/>
        </xdr:cNvSpPr>
      </xdr:nvSpPr>
      <xdr:spPr>
        <a:xfrm>
          <a:off x="4038600" y="11144250"/>
          <a:ext cx="3133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="55" zoomScaleNormal="55" zoomScaleSheetLayoutView="55" workbookViewId="0" topLeftCell="A1">
      <selection activeCell="A23" sqref="A23:IV23"/>
    </sheetView>
  </sheetViews>
  <sheetFormatPr defaultColWidth="9.00390625" defaultRowHeight="12.75"/>
  <cols>
    <col min="1" max="1" width="27.875" style="1" customWidth="1"/>
    <col min="2" max="2" width="24.875" style="1" customWidth="1"/>
    <col min="3" max="3" width="28.125" style="1" customWidth="1"/>
    <col min="4" max="4" width="18.875" style="1" customWidth="1"/>
    <col min="5" max="5" width="17.25390625" style="1" customWidth="1"/>
    <col min="6" max="6" width="55.125" style="2" customWidth="1"/>
    <col min="7" max="7" width="9.125" style="1" customWidth="1"/>
    <col min="8" max="8" width="11.25390625" style="1" customWidth="1"/>
    <col min="9" max="9" width="10.25390625" style="1" customWidth="1"/>
    <col min="10" max="10" width="9.125" style="1" customWidth="1"/>
    <col min="11" max="11" width="11.25390625" style="1" customWidth="1"/>
    <col min="12" max="12" width="10.25390625" style="1" customWidth="1"/>
    <col min="13" max="16384" width="9.125" style="1" customWidth="1"/>
  </cols>
  <sheetData>
    <row r="1" s="3" customFormat="1" ht="16.5">
      <c r="F1" s="4" t="s">
        <v>61</v>
      </c>
    </row>
    <row r="2" s="3" customFormat="1" ht="16.5">
      <c r="F2" s="4" t="s">
        <v>54</v>
      </c>
    </row>
    <row r="3" spans="2:6" s="5" customFormat="1" ht="16.5">
      <c r="B3" s="6"/>
      <c r="C3" s="6"/>
      <c r="D3" s="7"/>
      <c r="E3" s="7"/>
      <c r="F3" s="6"/>
    </row>
    <row r="4" spans="1:6" s="3" customFormat="1" ht="30.75" customHeight="1">
      <c r="A4" s="54" t="s">
        <v>48</v>
      </c>
      <c r="B4" s="55"/>
      <c r="C4" s="55"/>
      <c r="D4" s="55"/>
      <c r="E4" s="55"/>
      <c r="F4" s="55"/>
    </row>
    <row r="5" spans="1:6" s="3" customFormat="1" ht="14.25" customHeight="1">
      <c r="A5" s="42"/>
      <c r="B5" s="43"/>
      <c r="C5" s="43"/>
      <c r="D5" s="43"/>
      <c r="E5" s="43"/>
      <c r="F5" s="43"/>
    </row>
    <row r="6" spans="1:6" s="3" customFormat="1" ht="23.25" customHeight="1">
      <c r="A6" s="56" t="s">
        <v>6</v>
      </c>
      <c r="B6" s="58" t="s">
        <v>28</v>
      </c>
      <c r="C6" s="59"/>
      <c r="D6" s="64" t="s">
        <v>39</v>
      </c>
      <c r="E6" s="65"/>
      <c r="F6" s="60" t="s">
        <v>12</v>
      </c>
    </row>
    <row r="7" spans="1:6" s="3" customFormat="1" ht="51" customHeight="1">
      <c r="A7" s="57"/>
      <c r="B7" s="62" t="s">
        <v>27</v>
      </c>
      <c r="C7" s="63"/>
      <c r="D7" s="28" t="s">
        <v>55</v>
      </c>
      <c r="E7" s="28" t="s">
        <v>56</v>
      </c>
      <c r="F7" s="61"/>
    </row>
    <row r="8" spans="1:6" s="3" customFormat="1" ht="38.25" customHeight="1">
      <c r="A8" s="8" t="s">
        <v>31</v>
      </c>
      <c r="B8" s="40" t="s">
        <v>33</v>
      </c>
      <c r="C8" s="41"/>
      <c r="D8" s="11">
        <v>38.04</v>
      </c>
      <c r="E8" s="11">
        <v>39.51</v>
      </c>
      <c r="F8" s="10" t="s">
        <v>53</v>
      </c>
    </row>
    <row r="9" spans="1:6" s="3" customFormat="1" ht="38.25" customHeight="1">
      <c r="A9" s="29" t="s">
        <v>43</v>
      </c>
      <c r="B9" s="40" t="s">
        <v>35</v>
      </c>
      <c r="C9" s="41"/>
      <c r="D9" s="11">
        <v>2055.19</v>
      </c>
      <c r="E9" s="11">
        <v>2115.12</v>
      </c>
      <c r="F9" s="10" t="s">
        <v>57</v>
      </c>
    </row>
    <row r="10" spans="1:6" s="3" customFormat="1" ht="38.25" customHeight="1">
      <c r="A10" s="19" t="s">
        <v>5</v>
      </c>
      <c r="B10" s="40" t="s">
        <v>37</v>
      </c>
      <c r="C10" s="41"/>
      <c r="D10" s="9">
        <v>4.25</v>
      </c>
      <c r="E10" s="7">
        <v>4.44</v>
      </c>
      <c r="F10" s="14" t="s">
        <v>58</v>
      </c>
    </row>
    <row r="11" spans="1:6" s="3" customFormat="1" ht="16.5" hidden="1">
      <c r="A11" s="21"/>
      <c r="B11" s="6"/>
      <c r="C11" s="6"/>
      <c r="D11" s="22"/>
      <c r="E11" s="22"/>
      <c r="F11" s="23"/>
    </row>
    <row r="12" s="3" customFormat="1" ht="16.5" hidden="1"/>
    <row r="13" spans="1:6" s="3" customFormat="1" ht="31.5" customHeight="1" hidden="1">
      <c r="A13" s="42" t="s">
        <v>25</v>
      </c>
      <c r="B13" s="43"/>
      <c r="C13" s="43"/>
      <c r="D13" s="43"/>
      <c r="E13" s="43"/>
      <c r="F13" s="43"/>
    </row>
    <row r="14" spans="1:6" s="3" customFormat="1" ht="106.5" customHeight="1" hidden="1">
      <c r="A14" s="44" t="s">
        <v>6</v>
      </c>
      <c r="B14" s="46" t="s">
        <v>29</v>
      </c>
      <c r="C14" s="47"/>
      <c r="D14" s="48" t="s">
        <v>2</v>
      </c>
      <c r="E14" s="24"/>
      <c r="F14" s="50" t="s">
        <v>13</v>
      </c>
    </row>
    <row r="15" spans="1:6" s="3" customFormat="1" ht="24" customHeight="1" hidden="1">
      <c r="A15" s="45"/>
      <c r="B15" s="52" t="s">
        <v>30</v>
      </c>
      <c r="C15" s="53"/>
      <c r="D15" s="49"/>
      <c r="E15" s="25"/>
      <c r="F15" s="51"/>
    </row>
    <row r="16" spans="1:6" s="3" customFormat="1" ht="99" hidden="1">
      <c r="A16" s="10" t="s">
        <v>15</v>
      </c>
      <c r="B16" s="40" t="s">
        <v>3</v>
      </c>
      <c r="C16" s="41"/>
      <c r="D16" s="13">
        <v>31.42</v>
      </c>
      <c r="E16" s="13"/>
      <c r="F16" s="10" t="s">
        <v>14</v>
      </c>
    </row>
    <row r="17" spans="1:6" s="3" customFormat="1" ht="99" hidden="1">
      <c r="A17" s="10" t="s">
        <v>16</v>
      </c>
      <c r="B17" s="40" t="s">
        <v>3</v>
      </c>
      <c r="C17" s="41"/>
      <c r="D17" s="13">
        <v>31.42</v>
      </c>
      <c r="E17" s="13"/>
      <c r="F17" s="10" t="s">
        <v>17</v>
      </c>
    </row>
    <row r="18" spans="1:6" s="3" customFormat="1" ht="115.5" hidden="1">
      <c r="A18" s="10" t="s">
        <v>18</v>
      </c>
      <c r="B18" s="40" t="s">
        <v>3</v>
      </c>
      <c r="C18" s="41"/>
      <c r="D18" s="16">
        <v>144.9</v>
      </c>
      <c r="E18" s="16"/>
      <c r="F18" s="10" t="s">
        <v>19</v>
      </c>
    </row>
    <row r="19" spans="1:6" s="3" customFormat="1" ht="99" hidden="1">
      <c r="A19" s="10" t="s">
        <v>20</v>
      </c>
      <c r="B19" s="40" t="s">
        <v>3</v>
      </c>
      <c r="C19" s="41"/>
      <c r="D19" s="13">
        <v>31.42</v>
      </c>
      <c r="E19" s="13"/>
      <c r="F19" s="10" t="s">
        <v>21</v>
      </c>
    </row>
    <row r="20" spans="1:6" s="3" customFormat="1" ht="31.5" customHeight="1" hidden="1">
      <c r="A20" s="36" t="s">
        <v>22</v>
      </c>
      <c r="B20" s="38" t="s">
        <v>24</v>
      </c>
      <c r="C20" s="39"/>
      <c r="D20" s="13">
        <f>ROUND(3864.9/6,0)</f>
        <v>644</v>
      </c>
      <c r="E20" s="26"/>
      <c r="F20" s="36" t="s">
        <v>23</v>
      </c>
    </row>
    <row r="21" spans="1:6" s="3" customFormat="1" ht="63" customHeight="1" hidden="1">
      <c r="A21" s="37"/>
      <c r="B21" s="38" t="s">
        <v>3</v>
      </c>
      <c r="C21" s="39"/>
      <c r="D21" s="13">
        <f>ROUND(48910/D20,2)</f>
        <v>75.95</v>
      </c>
      <c r="E21" s="27"/>
      <c r="F21" s="37"/>
    </row>
    <row r="22" spans="1:6" s="3" customFormat="1" ht="99" hidden="1">
      <c r="A22" s="10" t="s">
        <v>26</v>
      </c>
      <c r="B22" s="40" t="s">
        <v>3</v>
      </c>
      <c r="C22" s="41"/>
      <c r="D22" s="13">
        <v>31.42</v>
      </c>
      <c r="E22" s="13"/>
      <c r="F22" s="10" t="s">
        <v>21</v>
      </c>
    </row>
    <row r="23" s="3" customFormat="1" ht="16.5"/>
    <row r="24" spans="1:6" s="3" customFormat="1" ht="16.5" customHeight="1">
      <c r="A24" s="35" t="s">
        <v>49</v>
      </c>
      <c r="B24" s="35"/>
      <c r="C24" s="35"/>
      <c r="D24" s="35"/>
      <c r="E24" s="35"/>
      <c r="F24" s="35"/>
    </row>
    <row r="25" spans="1:6" s="3" customFormat="1" ht="19.5" customHeight="1">
      <c r="A25" s="35"/>
      <c r="B25" s="35"/>
      <c r="C25" s="35"/>
      <c r="D25" s="35"/>
      <c r="E25" s="35"/>
      <c r="F25" s="35"/>
    </row>
  </sheetData>
  <sheetProtection/>
  <mergeCells count="26">
    <mergeCell ref="A20:A21"/>
    <mergeCell ref="B20:C20"/>
    <mergeCell ref="A4:F4"/>
    <mergeCell ref="A5:F5"/>
    <mergeCell ref="A6:A7"/>
    <mergeCell ref="B6:C6"/>
    <mergeCell ref="F6:F7"/>
    <mergeCell ref="B7:C7"/>
    <mergeCell ref="D6:E6"/>
    <mergeCell ref="B8:C8"/>
    <mergeCell ref="A13:F13"/>
    <mergeCell ref="A14:A15"/>
    <mergeCell ref="B14:C14"/>
    <mergeCell ref="D14:D15"/>
    <mergeCell ref="F14:F15"/>
    <mergeCell ref="B15:C15"/>
    <mergeCell ref="A24:F25"/>
    <mergeCell ref="F20:F21"/>
    <mergeCell ref="B21:C21"/>
    <mergeCell ref="B22:C22"/>
    <mergeCell ref="B9:C9"/>
    <mergeCell ref="B16:C16"/>
    <mergeCell ref="B17:C17"/>
    <mergeCell ref="B18:C18"/>
    <mergeCell ref="B19:C19"/>
    <mergeCell ref="B10:C10"/>
  </mergeCells>
  <printOptions/>
  <pageMargins left="1.1811023622047245" right="0.3937007874015748" top="0.3937007874015748" bottom="0.3937007874015748" header="0.31496062992125984" footer="0.15748031496062992"/>
  <pageSetup fitToHeight="1" fitToWidth="1" horizontalDpi="600" verticalDpi="60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zoomScale="80" zoomScaleNormal="80" zoomScaleSheetLayoutView="40" workbookViewId="0" topLeftCell="A1">
      <selection activeCell="J7" sqref="J7"/>
    </sheetView>
  </sheetViews>
  <sheetFormatPr defaultColWidth="9.00390625" defaultRowHeight="12.75"/>
  <cols>
    <col min="1" max="1" width="52.875" style="1" customWidth="1"/>
    <col min="2" max="2" width="24.875" style="1" customWidth="1"/>
    <col min="3" max="3" width="28.125" style="1" customWidth="1"/>
    <col min="4" max="4" width="19.375" style="1" customWidth="1"/>
    <col min="5" max="5" width="17.375" style="1" customWidth="1"/>
    <col min="6" max="6" width="59.25390625" style="2" customWidth="1"/>
    <col min="7" max="7" width="9.125" style="1" customWidth="1"/>
    <col min="8" max="8" width="11.25390625" style="1" customWidth="1"/>
    <col min="9" max="9" width="10.25390625" style="1" customWidth="1"/>
    <col min="10" max="10" width="9.125" style="1" customWidth="1"/>
    <col min="11" max="11" width="11.25390625" style="1" customWidth="1"/>
    <col min="12" max="12" width="10.25390625" style="1" customWidth="1"/>
    <col min="13" max="16384" width="9.125" style="1" customWidth="1"/>
  </cols>
  <sheetData>
    <row r="1" s="3" customFormat="1" ht="16.5">
      <c r="F1" s="4" t="s">
        <v>62</v>
      </c>
    </row>
    <row r="2" s="3" customFormat="1" ht="16.5">
      <c r="F2" s="4" t="s">
        <v>63</v>
      </c>
    </row>
    <row r="3" spans="2:6" s="5" customFormat="1" ht="16.5">
      <c r="B3" s="6"/>
      <c r="C3" s="6"/>
      <c r="D3" s="7"/>
      <c r="E3" s="7"/>
      <c r="F3" s="6"/>
    </row>
    <row r="4" spans="1:6" s="3" customFormat="1" ht="30.75" customHeight="1">
      <c r="A4" s="54" t="s">
        <v>44</v>
      </c>
      <c r="B4" s="55"/>
      <c r="C4" s="55"/>
      <c r="D4" s="55"/>
      <c r="E4" s="55"/>
      <c r="F4" s="55"/>
    </row>
    <row r="5" spans="1:6" s="3" customFormat="1" ht="14.25" customHeight="1">
      <c r="A5" s="42"/>
      <c r="B5" s="43"/>
      <c r="C5" s="43"/>
      <c r="D5" s="43"/>
      <c r="E5" s="43"/>
      <c r="F5" s="43"/>
    </row>
    <row r="6" spans="1:6" s="3" customFormat="1" ht="38.25" customHeight="1">
      <c r="A6" s="56" t="s">
        <v>6</v>
      </c>
      <c r="B6" s="58" t="s">
        <v>28</v>
      </c>
      <c r="C6" s="59"/>
      <c r="D6" s="73" t="s">
        <v>39</v>
      </c>
      <c r="E6" s="74"/>
      <c r="F6" s="60" t="s">
        <v>12</v>
      </c>
    </row>
    <row r="7" spans="1:6" s="3" customFormat="1" ht="58.5" customHeight="1">
      <c r="A7" s="57"/>
      <c r="B7" s="62" t="s">
        <v>27</v>
      </c>
      <c r="C7" s="63"/>
      <c r="D7" s="28" t="s">
        <v>55</v>
      </c>
      <c r="E7" s="28" t="s">
        <v>56</v>
      </c>
      <c r="F7" s="61"/>
    </row>
    <row r="8" spans="1:6" s="3" customFormat="1" ht="30" customHeight="1">
      <c r="A8" s="8" t="s">
        <v>0</v>
      </c>
      <c r="B8" s="78" t="s">
        <v>32</v>
      </c>
      <c r="C8" s="79"/>
      <c r="D8" s="75">
        <v>9.94</v>
      </c>
      <c r="E8" s="75">
        <v>9.94</v>
      </c>
      <c r="F8" s="36" t="s">
        <v>52</v>
      </c>
    </row>
    <row r="9" spans="1:6" s="3" customFormat="1" ht="31.5" customHeight="1">
      <c r="A9" s="8" t="s">
        <v>1</v>
      </c>
      <c r="B9" s="80"/>
      <c r="C9" s="81"/>
      <c r="D9" s="76"/>
      <c r="E9" s="76"/>
      <c r="F9" s="37"/>
    </row>
    <row r="10" spans="1:6" s="3" customFormat="1" ht="48" customHeight="1">
      <c r="A10" s="66" t="s">
        <v>46</v>
      </c>
      <c r="B10" s="72" t="s">
        <v>47</v>
      </c>
      <c r="C10" s="72"/>
      <c r="D10" s="30">
        <f>54.93/12</f>
        <v>4.5775</v>
      </c>
      <c r="E10" s="30">
        <f>54.93/12</f>
        <v>4.5775</v>
      </c>
      <c r="F10" s="31" t="s">
        <v>59</v>
      </c>
    </row>
    <row r="11" spans="1:8" s="3" customFormat="1" ht="74.25" customHeight="1">
      <c r="A11" s="67"/>
      <c r="B11" s="72" t="s">
        <v>45</v>
      </c>
      <c r="C11" s="72"/>
      <c r="D11" s="32">
        <f>5299.25/1000</f>
        <v>5.29925</v>
      </c>
      <c r="E11" s="32">
        <v>6.2</v>
      </c>
      <c r="F11" s="14" t="s">
        <v>60</v>
      </c>
      <c r="H11" s="12"/>
    </row>
    <row r="12" spans="1:6" s="3" customFormat="1" ht="28.5" customHeight="1">
      <c r="A12" s="68"/>
      <c r="B12" s="69" t="s">
        <v>34</v>
      </c>
      <c r="C12" s="69"/>
      <c r="D12" s="33">
        <f>D10*D11</f>
        <v>24.257316874999997</v>
      </c>
      <c r="E12" s="33">
        <f>E10*E11</f>
        <v>28.380499999999998</v>
      </c>
      <c r="F12" s="34"/>
    </row>
    <row r="13" spans="1:7" s="3" customFormat="1" ht="54.75" customHeight="1">
      <c r="A13" s="77" t="s">
        <v>31</v>
      </c>
      <c r="B13" s="40" t="s">
        <v>38</v>
      </c>
      <c r="C13" s="41"/>
      <c r="D13" s="9">
        <v>2.377</v>
      </c>
      <c r="E13" s="9">
        <v>2.377</v>
      </c>
      <c r="F13" s="14" t="s">
        <v>50</v>
      </c>
      <c r="G13" s="15"/>
    </row>
    <row r="14" spans="1:6" s="3" customFormat="1" ht="64.5" customHeight="1">
      <c r="A14" s="77"/>
      <c r="B14" s="40" t="s">
        <v>33</v>
      </c>
      <c r="C14" s="41"/>
      <c r="D14" s="11">
        <v>38.04</v>
      </c>
      <c r="E14" s="11">
        <v>39.51</v>
      </c>
      <c r="F14" s="10" t="s">
        <v>53</v>
      </c>
    </row>
    <row r="15" spans="1:6" s="3" customFormat="1" ht="45" customHeight="1">
      <c r="A15" s="77"/>
      <c r="B15" s="70" t="s">
        <v>34</v>
      </c>
      <c r="C15" s="71"/>
      <c r="D15" s="16">
        <f>ROUND(D13*D14,2)</f>
        <v>90.42</v>
      </c>
      <c r="E15" s="16">
        <f>ROUND(E13*E14,2)</f>
        <v>93.92</v>
      </c>
      <c r="F15" s="10"/>
    </row>
    <row r="16" spans="1:6" s="3" customFormat="1" ht="38.25" customHeight="1">
      <c r="A16" s="29" t="s">
        <v>43</v>
      </c>
      <c r="B16" s="40" t="s">
        <v>35</v>
      </c>
      <c r="C16" s="41"/>
      <c r="D16" s="11">
        <v>2055.19</v>
      </c>
      <c r="E16" s="11">
        <v>2115.12</v>
      </c>
      <c r="F16" s="10" t="s">
        <v>57</v>
      </c>
    </row>
    <row r="17" spans="1:6" s="3" customFormat="1" ht="19.5" customHeight="1">
      <c r="A17" s="66" t="s">
        <v>5</v>
      </c>
      <c r="B17" s="36" t="s">
        <v>36</v>
      </c>
      <c r="C17" s="17" t="s">
        <v>11</v>
      </c>
      <c r="D17" s="18">
        <v>192</v>
      </c>
      <c r="E17" s="18">
        <v>192</v>
      </c>
      <c r="F17" s="72" t="s">
        <v>40</v>
      </c>
    </row>
    <row r="18" spans="1:6" s="3" customFormat="1" ht="19.5" customHeight="1">
      <c r="A18" s="67"/>
      <c r="B18" s="82"/>
      <c r="C18" s="17" t="s">
        <v>7</v>
      </c>
      <c r="D18" s="18">
        <v>119</v>
      </c>
      <c r="E18" s="18">
        <v>119</v>
      </c>
      <c r="F18" s="72"/>
    </row>
    <row r="19" spans="1:6" s="3" customFormat="1" ht="19.5" customHeight="1">
      <c r="A19" s="67"/>
      <c r="B19" s="82"/>
      <c r="C19" s="17" t="s">
        <v>8</v>
      </c>
      <c r="D19" s="18">
        <v>92</v>
      </c>
      <c r="E19" s="18">
        <v>92</v>
      </c>
      <c r="F19" s="72"/>
    </row>
    <row r="20" spans="1:6" s="3" customFormat="1" ht="19.5" customHeight="1">
      <c r="A20" s="67"/>
      <c r="B20" s="82"/>
      <c r="C20" s="17" t="s">
        <v>9</v>
      </c>
      <c r="D20" s="18">
        <v>75</v>
      </c>
      <c r="E20" s="18">
        <v>75</v>
      </c>
      <c r="F20" s="72"/>
    </row>
    <row r="21" spans="1:6" s="3" customFormat="1" ht="19.5" customHeight="1">
      <c r="A21" s="67"/>
      <c r="B21" s="37"/>
      <c r="C21" s="17" t="s">
        <v>10</v>
      </c>
      <c r="D21" s="18">
        <v>65</v>
      </c>
      <c r="E21" s="18">
        <v>65</v>
      </c>
      <c r="F21" s="72"/>
    </row>
    <row r="22" spans="1:6" s="3" customFormat="1" ht="38.25" customHeight="1">
      <c r="A22" s="67"/>
      <c r="B22" s="40" t="s">
        <v>37</v>
      </c>
      <c r="C22" s="41"/>
      <c r="D22" s="9">
        <v>4.25</v>
      </c>
      <c r="E22" s="7">
        <v>4.44</v>
      </c>
      <c r="F22" s="14" t="s">
        <v>58</v>
      </c>
    </row>
    <row r="23" spans="1:6" s="3" customFormat="1" ht="19.5" customHeight="1">
      <c r="A23" s="67"/>
      <c r="B23" s="66" t="s">
        <v>34</v>
      </c>
      <c r="C23" s="19" t="s">
        <v>11</v>
      </c>
      <c r="D23" s="13">
        <f aca="true" t="shared" si="0" ref="D23:E27">D17*D$22</f>
        <v>816</v>
      </c>
      <c r="E23" s="13">
        <f t="shared" si="0"/>
        <v>852.48</v>
      </c>
      <c r="F23" s="10"/>
    </row>
    <row r="24" spans="1:6" s="3" customFormat="1" ht="19.5" customHeight="1">
      <c r="A24" s="67"/>
      <c r="B24" s="67"/>
      <c r="C24" s="19" t="s">
        <v>7</v>
      </c>
      <c r="D24" s="13">
        <f t="shared" si="0"/>
        <v>505.75</v>
      </c>
      <c r="E24" s="13">
        <f t="shared" si="0"/>
        <v>528.36</v>
      </c>
      <c r="F24" s="10"/>
    </row>
    <row r="25" spans="1:6" s="3" customFormat="1" ht="19.5" customHeight="1">
      <c r="A25" s="67"/>
      <c r="B25" s="67"/>
      <c r="C25" s="19" t="s">
        <v>8</v>
      </c>
      <c r="D25" s="13">
        <f t="shared" si="0"/>
        <v>391</v>
      </c>
      <c r="E25" s="13">
        <f t="shared" si="0"/>
        <v>408.48</v>
      </c>
      <c r="F25" s="10"/>
    </row>
    <row r="26" spans="1:6" s="3" customFormat="1" ht="19.5" customHeight="1">
      <c r="A26" s="67"/>
      <c r="B26" s="67"/>
      <c r="C26" s="19" t="s">
        <v>9</v>
      </c>
      <c r="D26" s="13">
        <f t="shared" si="0"/>
        <v>318.75</v>
      </c>
      <c r="E26" s="13">
        <f t="shared" si="0"/>
        <v>333.00000000000006</v>
      </c>
      <c r="F26" s="10"/>
    </row>
    <row r="27" spans="1:6" s="3" customFormat="1" ht="19.5" customHeight="1">
      <c r="A27" s="68"/>
      <c r="B27" s="68"/>
      <c r="C27" s="19" t="s">
        <v>10</v>
      </c>
      <c r="D27" s="13">
        <f t="shared" si="0"/>
        <v>276.25</v>
      </c>
      <c r="E27" s="13">
        <f t="shared" si="0"/>
        <v>288.6</v>
      </c>
      <c r="F27" s="10"/>
    </row>
    <row r="28" spans="1:7" s="3" customFormat="1" ht="38.25" customHeight="1">
      <c r="A28" s="29" t="s">
        <v>4</v>
      </c>
      <c r="B28" s="40" t="s">
        <v>33</v>
      </c>
      <c r="C28" s="41"/>
      <c r="D28" s="18">
        <v>6.3</v>
      </c>
      <c r="E28" s="18">
        <v>6.3</v>
      </c>
      <c r="F28" s="14" t="s">
        <v>51</v>
      </c>
      <c r="G28" s="20"/>
    </row>
    <row r="29" spans="1:6" s="3" customFormat="1" ht="16.5" hidden="1">
      <c r="A29" s="21"/>
      <c r="B29" s="6"/>
      <c r="C29" s="6"/>
      <c r="D29" s="22"/>
      <c r="E29" s="22"/>
      <c r="F29" s="23"/>
    </row>
    <row r="30" s="3" customFormat="1" ht="16.5" hidden="1"/>
    <row r="31" spans="1:6" s="3" customFormat="1" ht="31.5" customHeight="1" hidden="1">
      <c r="A31" s="42" t="s">
        <v>25</v>
      </c>
      <c r="B31" s="43"/>
      <c r="C31" s="43"/>
      <c r="D31" s="43"/>
      <c r="E31" s="43"/>
      <c r="F31" s="43"/>
    </row>
    <row r="32" spans="1:6" s="3" customFormat="1" ht="106.5" customHeight="1" hidden="1">
      <c r="A32" s="44" t="s">
        <v>6</v>
      </c>
      <c r="B32" s="46" t="s">
        <v>29</v>
      </c>
      <c r="C32" s="47"/>
      <c r="D32" s="48" t="s">
        <v>2</v>
      </c>
      <c r="E32" s="24"/>
      <c r="F32" s="50" t="s">
        <v>13</v>
      </c>
    </row>
    <row r="33" spans="1:6" s="3" customFormat="1" ht="24" customHeight="1" hidden="1">
      <c r="A33" s="45"/>
      <c r="B33" s="52" t="s">
        <v>30</v>
      </c>
      <c r="C33" s="53"/>
      <c r="D33" s="49"/>
      <c r="E33" s="25"/>
      <c r="F33" s="51"/>
    </row>
    <row r="34" spans="1:6" s="3" customFormat="1" ht="66" hidden="1">
      <c r="A34" s="10" t="s">
        <v>15</v>
      </c>
      <c r="B34" s="40" t="s">
        <v>3</v>
      </c>
      <c r="C34" s="41"/>
      <c r="D34" s="13">
        <v>31.42</v>
      </c>
      <c r="E34" s="13"/>
      <c r="F34" s="10" t="s">
        <v>14</v>
      </c>
    </row>
    <row r="35" spans="1:6" s="3" customFormat="1" ht="66" hidden="1">
      <c r="A35" s="10" t="s">
        <v>16</v>
      </c>
      <c r="B35" s="40" t="s">
        <v>3</v>
      </c>
      <c r="C35" s="41"/>
      <c r="D35" s="13">
        <v>31.42</v>
      </c>
      <c r="E35" s="13"/>
      <c r="F35" s="10" t="s">
        <v>17</v>
      </c>
    </row>
    <row r="36" spans="1:6" s="3" customFormat="1" ht="82.5" hidden="1">
      <c r="A36" s="10" t="s">
        <v>18</v>
      </c>
      <c r="B36" s="40" t="s">
        <v>3</v>
      </c>
      <c r="C36" s="41"/>
      <c r="D36" s="16">
        <v>144.9</v>
      </c>
      <c r="E36" s="16"/>
      <c r="F36" s="10" t="s">
        <v>19</v>
      </c>
    </row>
    <row r="37" spans="1:6" s="3" customFormat="1" ht="66" hidden="1">
      <c r="A37" s="10" t="s">
        <v>20</v>
      </c>
      <c r="B37" s="40" t="s">
        <v>3</v>
      </c>
      <c r="C37" s="41"/>
      <c r="D37" s="13">
        <v>31.42</v>
      </c>
      <c r="E37" s="13"/>
      <c r="F37" s="10" t="s">
        <v>21</v>
      </c>
    </row>
    <row r="38" spans="1:6" s="3" customFormat="1" ht="31.5" customHeight="1" hidden="1">
      <c r="A38" s="36" t="s">
        <v>22</v>
      </c>
      <c r="B38" s="38" t="s">
        <v>24</v>
      </c>
      <c r="C38" s="39"/>
      <c r="D38" s="13">
        <f>ROUND(3864.9/6,0)</f>
        <v>644</v>
      </c>
      <c r="E38" s="26"/>
      <c r="F38" s="36" t="s">
        <v>23</v>
      </c>
    </row>
    <row r="39" spans="1:6" s="3" customFormat="1" ht="63" customHeight="1" hidden="1">
      <c r="A39" s="37"/>
      <c r="B39" s="38" t="s">
        <v>3</v>
      </c>
      <c r="C39" s="39"/>
      <c r="D39" s="13">
        <f>ROUND(48910/D38,2)</f>
        <v>75.95</v>
      </c>
      <c r="E39" s="27"/>
      <c r="F39" s="37"/>
    </row>
    <row r="40" spans="1:6" s="3" customFormat="1" ht="66" hidden="1">
      <c r="A40" s="10" t="s">
        <v>26</v>
      </c>
      <c r="B40" s="40" t="s">
        <v>3</v>
      </c>
      <c r="C40" s="41"/>
      <c r="D40" s="13">
        <v>31.42</v>
      </c>
      <c r="E40" s="13"/>
      <c r="F40" s="10" t="s">
        <v>21</v>
      </c>
    </row>
    <row r="41" s="3" customFormat="1" ht="16.5"/>
    <row r="42" spans="1:6" s="3" customFormat="1" ht="16.5">
      <c r="A42" s="35" t="s">
        <v>41</v>
      </c>
      <c r="B42" s="35"/>
      <c r="C42" s="35"/>
      <c r="D42" s="35"/>
      <c r="E42" s="35"/>
      <c r="F42" s="35"/>
    </row>
    <row r="43" spans="1:6" s="3" customFormat="1" ht="19.5" customHeight="1">
      <c r="A43" s="35"/>
      <c r="B43" s="35"/>
      <c r="C43" s="35"/>
      <c r="D43" s="35"/>
      <c r="E43" s="35"/>
      <c r="F43" s="35"/>
    </row>
    <row r="44" spans="1:6" s="3" customFormat="1" ht="16.5">
      <c r="A44" s="35" t="s">
        <v>42</v>
      </c>
      <c r="B44" s="35"/>
      <c r="C44" s="35"/>
      <c r="D44" s="35"/>
      <c r="E44" s="35"/>
      <c r="F44" s="35"/>
    </row>
    <row r="45" spans="1:6" s="3" customFormat="1" ht="36.75" customHeight="1">
      <c r="A45" s="35"/>
      <c r="B45" s="35"/>
      <c r="C45" s="35"/>
      <c r="D45" s="35"/>
      <c r="E45" s="35"/>
      <c r="F45" s="35"/>
    </row>
  </sheetData>
  <sheetProtection/>
  <mergeCells count="43">
    <mergeCell ref="B40:C40"/>
    <mergeCell ref="B36:C36"/>
    <mergeCell ref="B17:B21"/>
    <mergeCell ref="B28:C28"/>
    <mergeCell ref="B22:C22"/>
    <mergeCell ref="B38:C38"/>
    <mergeCell ref="B33:C33"/>
    <mergeCell ref="B39:C39"/>
    <mergeCell ref="B32:C32"/>
    <mergeCell ref="A44:F45"/>
    <mergeCell ref="A17:A27"/>
    <mergeCell ref="A42:F43"/>
    <mergeCell ref="F17:F21"/>
    <mergeCell ref="A38:A39"/>
    <mergeCell ref="B35:C35"/>
    <mergeCell ref="A31:F31"/>
    <mergeCell ref="F32:F33"/>
    <mergeCell ref="D32:D33"/>
    <mergeCell ref="F38:F39"/>
    <mergeCell ref="A4:F4"/>
    <mergeCell ref="A13:A15"/>
    <mergeCell ref="B37:C37"/>
    <mergeCell ref="A6:A7"/>
    <mergeCell ref="D8:D9"/>
    <mergeCell ref="B8:C9"/>
    <mergeCell ref="B13:C13"/>
    <mergeCell ref="B16:C16"/>
    <mergeCell ref="A10:A12"/>
    <mergeCell ref="B14:C14"/>
    <mergeCell ref="A32:A33"/>
    <mergeCell ref="B34:C34"/>
    <mergeCell ref="B11:C11"/>
    <mergeCell ref="B10:C10"/>
    <mergeCell ref="D6:E6"/>
    <mergeCell ref="E8:E9"/>
    <mergeCell ref="A5:F5"/>
    <mergeCell ref="B6:C6"/>
    <mergeCell ref="B23:B27"/>
    <mergeCell ref="B7:C7"/>
    <mergeCell ref="B12:C12"/>
    <mergeCell ref="F8:F9"/>
    <mergeCell ref="F6:F7"/>
    <mergeCell ref="B15:C15"/>
  </mergeCells>
  <printOptions/>
  <pageMargins left="0.3937007874015748" right="1.1811023622047245" top="0.3937007874015748" bottom="0.3937007874015748" header="0.31496062992125984" footer="0.15748031496062992"/>
  <pageSetup fitToHeight="0" fitToWidth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2020-02-10T09:19:36Z</cp:lastPrinted>
  <dcterms:created xsi:type="dcterms:W3CDTF">2010-10-07T17:48:12Z</dcterms:created>
  <dcterms:modified xsi:type="dcterms:W3CDTF">2021-08-25T10:26:15Z</dcterms:modified>
  <cp:category/>
  <cp:version/>
  <cp:contentType/>
  <cp:contentStatus/>
</cp:coreProperties>
</file>