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5480" windowHeight="9435" activeTab="1"/>
  </bookViews>
  <sheets>
    <sheet name="студенты" sheetId="1" r:id="rId1"/>
    <sheet name="жильцы" sheetId="2" r:id="rId2"/>
  </sheets>
  <definedNames>
    <definedName name="_xlnm.Print_Area" localSheetId="1">'жильцы'!$A$1:$H$65</definedName>
    <definedName name="_xlnm.Print_Area" localSheetId="0">'студенты'!$A$1:$H$28</definedName>
  </definedNames>
  <calcPr fullCalcOnLoad="1"/>
</workbook>
</file>

<file path=xl/sharedStrings.xml><?xml version="1.0" encoding="utf-8"?>
<sst xmlns="http://schemas.openxmlformats.org/spreadsheetml/2006/main" count="166" uniqueCount="74">
  <si>
    <t>Плата за содержание жилого помещения</t>
  </si>
  <si>
    <t>Плата за текущий ремонт жилого помещения</t>
  </si>
  <si>
    <t>г.Пермь, Рабоче-Крестьянская, 2</t>
  </si>
  <si>
    <t>Тариф на человека в месяц, руб</t>
  </si>
  <si>
    <t>Стоимость 1 куб.м., руб</t>
  </si>
  <si>
    <t>Газоснабжение</t>
  </si>
  <si>
    <t xml:space="preserve">Электроснабжение </t>
  </si>
  <si>
    <t>Наименование расходов</t>
  </si>
  <si>
    <t>2 чел. в комнате</t>
  </si>
  <si>
    <t>3 чел. в комнате</t>
  </si>
  <si>
    <t>4 чел. в комнате</t>
  </si>
  <si>
    <t>5 чел. в комнате</t>
  </si>
  <si>
    <t>1 чел. в комнате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</si>
  <si>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</si>
  <si>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</si>
  <si>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</si>
  <si>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</si>
  <si>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</si>
  <si>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</si>
  <si>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</si>
  <si>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</si>
  <si>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</si>
  <si>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</si>
  <si>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</si>
  <si>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</si>
  <si>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</si>
  <si>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</si>
  <si>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</si>
  <si>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</si>
  <si>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</si>
  <si>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</si>
  <si>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</si>
  <si>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Холодное водоснабжение</t>
  </si>
  <si>
    <t>Водоотведение</t>
  </si>
  <si>
    <t>Тариф на 1 кв.м. общей площади жилья в месяц, руб.</t>
  </si>
  <si>
    <t>Стоимость 1 куб.м., руб.</t>
  </si>
  <si>
    <t>Тариф на человека в месяц, руб.</t>
  </si>
  <si>
    <t>Норматив потребления на человека в месяц, куб.м.</t>
  </si>
  <si>
    <t>Норматив потребления тепловой энергии на подогрев 1 куб.м. воды на человека в месяц, Гкал.</t>
  </si>
  <si>
    <t>Стоимость 1 Гкал, руб.</t>
  </si>
  <si>
    <t>Норматив потребления на человека в месяц, кВтч.</t>
  </si>
  <si>
    <t>Стоимость 1 кВтч, руб.</t>
  </si>
  <si>
    <t>Постановление Правительства Пермского края №699-п от 22.08.2012</t>
  </si>
  <si>
    <t>г. Соликамск, ул. Калийная, 127</t>
  </si>
  <si>
    <t>г. Соликамск, ул. Калийная, 129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</si>
  <si>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</si>
  <si>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</si>
  <si>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Тепловая энергия</t>
  </si>
  <si>
    <t>Тепловая энергия (ГВС)</t>
  </si>
  <si>
    <t>Размер оплаты по тарифам ЖКХ г. Соликамск за проживание в общежитиях лиц, не являющихся обучающимися образовательных учреждений СПО</t>
  </si>
  <si>
    <t>Постановление Правительства Пермского края № 648-п от 17.09.15</t>
  </si>
  <si>
    <t>не установлен</t>
  </si>
  <si>
    <t>Стоимость 1 кВтч, руб. потребители приравненные к гор.нас. с эл.плитами по двум зонам суток ночная зона</t>
  </si>
  <si>
    <t>Стоимость 1 кВтч, руб. потребители приравненные к гор.нас. с эл.плитами по двум зонам суток пиковая зона</t>
  </si>
  <si>
    <t>Стоимость 1 кг, руб.</t>
  </si>
  <si>
    <t>Услуга по обращению с ТКО</t>
  </si>
  <si>
    <t>Норматив потребления на человека в месяц, кг</t>
  </si>
  <si>
    <t>Постановление Администрации г. Соликамска ПК   987-па от 16.11.2018 (изм. 2056-па от 28.12.2018)</t>
  </si>
  <si>
    <t>Размер тарифов на коммунальные услуги в общежитии г.Соликамск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</si>
  <si>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</si>
  <si>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Теплоснабжение</t>
  </si>
  <si>
    <t xml:space="preserve">Приказ РСТ оот 13 декабря 2019 г. № СЭД-24-02-46-145 </t>
  </si>
  <si>
    <t xml:space="preserve">Стоимость 1 кВтч, руб. потребители приравненные к гор.нас. с эл.плитами </t>
  </si>
  <si>
    <t>Постановление РСТ Пермского края №114-в от 18.10.2017 (в ред. 302-в от 13.12.2019)</t>
  </si>
  <si>
    <t>Постановление РСТ Пермского края №337-т от 20.12.2017 (в ред. от 20 декабря 2019 г. N 326-т )</t>
  </si>
  <si>
    <t>с 01.01.2021 по 30.06.2021</t>
  </si>
  <si>
    <t>с 01.07.2021</t>
  </si>
  <si>
    <t>Постановление РСТ Пермского края № 30-э от 18.12.2020</t>
  </si>
  <si>
    <t xml:space="preserve">к приказу №           от </t>
  </si>
  <si>
    <t>Постановление МТРиЭ  Пермского края № 1-г от 20.07.2020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</si>
  <si>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</si>
  <si>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35</t>
  </si>
  <si>
    <t>Приложение № 36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</si>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</sst>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1247775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2057400" y="1266825"/>
          <a:ext cx="31337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2</xdr:col>
      <xdr:colOff>1247775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2057400" y="66770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1200150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2600325" y="1266825"/>
          <a:ext cx="30861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2</xdr:col>
      <xdr:colOff>1200150</xdr:colOff>
      <xdr:row>53</xdr:row>
      <xdr:rowOff>0</xdr:rowOff>
    </xdr:to>
    <xdr:sp>
      <xdr:nvSpPr>
        <xdr:cNvPr id="2" name="Line 3"/>
        <xdr:cNvSpPr>
          <a:spLocks/>
        </xdr:cNvSpPr>
      </xdr:nvSpPr>
      <xdr:spPr>
        <a:xfrm>
          <a:off x="2600325" y="238887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55" zoomScaleNormal="55" zoomScaleSheetLayoutView="55" zoomScalePageLayoutView="0" workbookViewId="0" topLeftCell="A1">
      <selection activeCell="H2" sqref="H2"/>
    </sheetView>
  </sheetViews>
  <sheetFormatPr defaultColWidth="9.00390625" defaultRowHeight="12.75"/>
  <cols>
    <col min="1" max="1" width="26.875" style="1" customWidth="1"/>
    <col min="2" max="2" width="24.875" style="1" customWidth="1"/>
    <col min="3" max="4" width="17.00390625" style="1" customWidth="1"/>
    <col min="5" max="5" width="17.75390625" style="1" customWidth="1"/>
    <col min="6" max="6" width="15.75390625" style="1" customWidth="1"/>
    <col min="7" max="7" width="16.75390625" style="1" customWidth="1"/>
    <col min="8" max="8" width="48.00390625" style="4" customWidth="1"/>
    <col min="9" max="9" width="36.375" style="1" customWidth="1"/>
    <col min="10" max="10" width="11.25390625" style="1" customWidth="1"/>
    <col min="11" max="11" width="10.25390625" style="1" customWidth="1"/>
    <col min="12" max="12" width="9.125" style="1" customWidth="1"/>
    <col min="13" max="13" width="11.25390625" style="1" customWidth="1"/>
    <col min="14" max="14" width="10.25390625" style="1" customWidth="1"/>
    <col min="15" max="16384" width="9.125" style="1" customWidth="1"/>
  </cols>
  <sheetData>
    <row r="1" spans="1:8" ht="16.5">
      <c r="A1" s="7"/>
      <c r="B1" s="7"/>
      <c r="C1" s="7"/>
      <c r="D1" s="7"/>
      <c r="E1" s="7"/>
      <c r="F1" s="7"/>
      <c r="G1" s="7"/>
      <c r="H1" s="8" t="s">
        <v>71</v>
      </c>
    </row>
    <row r="2" spans="1:8" ht="16.5">
      <c r="A2" s="7"/>
      <c r="B2" s="7"/>
      <c r="C2" s="7"/>
      <c r="D2" s="7"/>
      <c r="E2" s="7"/>
      <c r="F2" s="7"/>
      <c r="G2" s="7"/>
      <c r="H2" s="8" t="s">
        <v>68</v>
      </c>
    </row>
    <row r="3" spans="1:8" s="2" customFormat="1" ht="16.5">
      <c r="A3" s="9"/>
      <c r="B3" s="10"/>
      <c r="C3" s="10"/>
      <c r="D3" s="10"/>
      <c r="E3" s="11"/>
      <c r="F3" s="11"/>
      <c r="G3" s="11"/>
      <c r="H3" s="10"/>
    </row>
    <row r="4" spans="1:8" ht="33.75" customHeight="1">
      <c r="A4" s="45" t="s">
        <v>58</v>
      </c>
      <c r="B4" s="46"/>
      <c r="C4" s="46"/>
      <c r="D4" s="46"/>
      <c r="E4" s="46"/>
      <c r="F4" s="46"/>
      <c r="G4" s="46"/>
      <c r="H4" s="46"/>
    </row>
    <row r="5" spans="1:8" ht="15.75" customHeight="1">
      <c r="A5" s="47"/>
      <c r="B5" s="48"/>
      <c r="C5" s="48"/>
      <c r="D5" s="48"/>
      <c r="E5" s="48"/>
      <c r="F5" s="48"/>
      <c r="G5" s="48"/>
      <c r="H5" s="48"/>
    </row>
    <row r="6" spans="1:8" ht="48" customHeight="1">
      <c r="A6" s="49" t="s">
        <v>7</v>
      </c>
      <c r="B6" s="51" t="s">
        <v>29</v>
      </c>
      <c r="C6" s="52"/>
      <c r="D6" s="57" t="s">
        <v>43</v>
      </c>
      <c r="E6" s="58"/>
      <c r="F6" s="57" t="s">
        <v>44</v>
      </c>
      <c r="G6" s="58"/>
      <c r="H6" s="53" t="s">
        <v>13</v>
      </c>
    </row>
    <row r="7" spans="1:8" ht="51" customHeight="1">
      <c r="A7" s="50"/>
      <c r="B7" s="55" t="s">
        <v>28</v>
      </c>
      <c r="C7" s="56"/>
      <c r="D7" s="42" t="s">
        <v>65</v>
      </c>
      <c r="E7" s="42" t="s">
        <v>66</v>
      </c>
      <c r="F7" s="42" t="s">
        <v>65</v>
      </c>
      <c r="G7" s="42" t="s">
        <v>66</v>
      </c>
      <c r="H7" s="54"/>
    </row>
    <row r="8" spans="1:9" ht="49.5" customHeight="1">
      <c r="A8" s="12" t="s">
        <v>32</v>
      </c>
      <c r="B8" s="59" t="s">
        <v>35</v>
      </c>
      <c r="C8" s="60"/>
      <c r="D8" s="19">
        <v>23.42</v>
      </c>
      <c r="E8" s="19">
        <v>24.36</v>
      </c>
      <c r="F8" s="19">
        <v>23.42</v>
      </c>
      <c r="G8" s="19">
        <v>24.36</v>
      </c>
      <c r="H8" s="14" t="s">
        <v>63</v>
      </c>
      <c r="I8" s="6"/>
    </row>
    <row r="9" spans="1:9" ht="50.25" customHeight="1">
      <c r="A9" s="12" t="s">
        <v>33</v>
      </c>
      <c r="B9" s="59" t="s">
        <v>35</v>
      </c>
      <c r="C9" s="60"/>
      <c r="D9" s="19">
        <v>18.18</v>
      </c>
      <c r="E9" s="19">
        <v>18.85</v>
      </c>
      <c r="F9" s="19">
        <v>18.18</v>
      </c>
      <c r="G9" s="19">
        <v>18.85</v>
      </c>
      <c r="H9" s="14" t="s">
        <v>63</v>
      </c>
      <c r="I9" s="6"/>
    </row>
    <row r="10" spans="1:9" ht="50.25" customHeight="1">
      <c r="A10" s="44" t="s">
        <v>60</v>
      </c>
      <c r="B10" s="59" t="s">
        <v>39</v>
      </c>
      <c r="C10" s="60"/>
      <c r="D10" s="19">
        <v>1581.84</v>
      </c>
      <c r="E10" s="19">
        <v>1618.51</v>
      </c>
      <c r="F10" s="19">
        <v>1581.84</v>
      </c>
      <c r="G10" s="19">
        <v>1618.51</v>
      </c>
      <c r="H10" s="14" t="s">
        <v>64</v>
      </c>
      <c r="I10" s="6"/>
    </row>
    <row r="11" spans="1:9" ht="63.75" customHeight="1">
      <c r="A11" s="61" t="s">
        <v>6</v>
      </c>
      <c r="B11" s="59" t="s">
        <v>62</v>
      </c>
      <c r="C11" s="60"/>
      <c r="D11" s="18">
        <v>3.1</v>
      </c>
      <c r="E11" s="18">
        <v>3.25</v>
      </c>
      <c r="F11" s="18">
        <v>3.1</v>
      </c>
      <c r="G11" s="18">
        <v>3.25</v>
      </c>
      <c r="H11" s="15" t="s">
        <v>67</v>
      </c>
      <c r="I11" s="6"/>
    </row>
    <row r="12" spans="1:9" ht="59.25" customHeight="1">
      <c r="A12" s="62"/>
      <c r="B12" s="59" t="s">
        <v>52</v>
      </c>
      <c r="C12" s="60"/>
      <c r="D12" s="13">
        <v>2</v>
      </c>
      <c r="E12" s="13">
        <v>2.1</v>
      </c>
      <c r="F12" s="18">
        <v>2</v>
      </c>
      <c r="G12" s="18">
        <v>2.1</v>
      </c>
      <c r="H12" s="15" t="s">
        <v>67</v>
      </c>
      <c r="I12" s="6"/>
    </row>
    <row r="13" spans="1:9" ht="54.75" customHeight="1">
      <c r="A13" s="63"/>
      <c r="B13" s="59" t="s">
        <v>53</v>
      </c>
      <c r="C13" s="60"/>
      <c r="D13" s="13">
        <v>3.12</v>
      </c>
      <c r="E13" s="13">
        <v>3.28</v>
      </c>
      <c r="F13" s="18">
        <v>3.12</v>
      </c>
      <c r="G13" s="18">
        <v>3.28</v>
      </c>
      <c r="H13" s="15" t="s">
        <v>67</v>
      </c>
      <c r="I13" s="6"/>
    </row>
    <row r="14" spans="1:8" ht="16.5" hidden="1">
      <c r="A14" s="9"/>
      <c r="B14" s="10"/>
      <c r="C14" s="10"/>
      <c r="D14" s="10"/>
      <c r="E14" s="23"/>
      <c r="F14" s="23"/>
      <c r="G14" s="23"/>
      <c r="H14" s="9"/>
    </row>
    <row r="15" spans="1:8" ht="16.5" hidden="1">
      <c r="A15" s="7"/>
      <c r="B15" s="7"/>
      <c r="C15" s="7"/>
      <c r="D15" s="7"/>
      <c r="E15" s="7"/>
      <c r="F15" s="7"/>
      <c r="G15" s="7"/>
      <c r="H15" s="7"/>
    </row>
    <row r="16" spans="1:8" ht="31.5" customHeight="1" hidden="1">
      <c r="A16" s="64" t="s">
        <v>26</v>
      </c>
      <c r="B16" s="65"/>
      <c r="C16" s="65"/>
      <c r="D16" s="65"/>
      <c r="E16" s="65"/>
      <c r="F16" s="65"/>
      <c r="G16" s="65"/>
      <c r="H16" s="65"/>
    </row>
    <row r="17" spans="1:8" ht="106.5" customHeight="1" hidden="1">
      <c r="A17" s="66" t="s">
        <v>7</v>
      </c>
      <c r="B17" s="68" t="s">
        <v>30</v>
      </c>
      <c r="C17" s="69"/>
      <c r="D17" s="36"/>
      <c r="E17" s="70" t="s">
        <v>2</v>
      </c>
      <c r="F17" s="37"/>
      <c r="G17" s="70" t="s">
        <v>2</v>
      </c>
      <c r="H17" s="72" t="s">
        <v>14</v>
      </c>
    </row>
    <row r="18" spans="1:8" ht="24" customHeight="1" hidden="1">
      <c r="A18" s="67"/>
      <c r="B18" s="74" t="s">
        <v>31</v>
      </c>
      <c r="C18" s="75"/>
      <c r="D18" s="39"/>
      <c r="E18" s="71"/>
      <c r="F18" s="38"/>
      <c r="G18" s="71"/>
      <c r="H18" s="73"/>
    </row>
    <row r="19" spans="1:8" ht="99" hidden="1">
      <c r="A19" s="14" t="s">
        <v>16</v>
      </c>
      <c r="B19" s="59" t="s">
        <v>3</v>
      </c>
      <c r="C19" s="60"/>
      <c r="D19" s="34"/>
      <c r="E19" s="13">
        <v>31.42</v>
      </c>
      <c r="F19" s="13"/>
      <c r="G19" s="13">
        <v>31.42</v>
      </c>
      <c r="H19" s="14" t="s">
        <v>15</v>
      </c>
    </row>
    <row r="20" spans="1:8" ht="99" hidden="1">
      <c r="A20" s="14" t="s">
        <v>17</v>
      </c>
      <c r="B20" s="59" t="s">
        <v>3</v>
      </c>
      <c r="C20" s="60"/>
      <c r="D20" s="34"/>
      <c r="E20" s="13">
        <v>31.42</v>
      </c>
      <c r="F20" s="13"/>
      <c r="G20" s="13">
        <v>31.42</v>
      </c>
      <c r="H20" s="14" t="s">
        <v>18</v>
      </c>
    </row>
    <row r="21" spans="1:8" ht="115.5" hidden="1">
      <c r="A21" s="14" t="s">
        <v>19</v>
      </c>
      <c r="B21" s="59" t="s">
        <v>3</v>
      </c>
      <c r="C21" s="60"/>
      <c r="D21" s="34"/>
      <c r="E21" s="16">
        <v>144.9</v>
      </c>
      <c r="F21" s="16"/>
      <c r="G21" s="16">
        <v>144.9</v>
      </c>
      <c r="H21" s="14" t="s">
        <v>20</v>
      </c>
    </row>
    <row r="22" spans="1:8" ht="99" hidden="1">
      <c r="A22" s="14" t="s">
        <v>21</v>
      </c>
      <c r="B22" s="59" t="s">
        <v>3</v>
      </c>
      <c r="C22" s="60"/>
      <c r="D22" s="34"/>
      <c r="E22" s="13">
        <v>31.42</v>
      </c>
      <c r="F22" s="13"/>
      <c r="G22" s="13">
        <v>31.42</v>
      </c>
      <c r="H22" s="14" t="s">
        <v>22</v>
      </c>
    </row>
    <row r="23" spans="1:8" ht="31.5" customHeight="1" hidden="1">
      <c r="A23" s="77" t="s">
        <v>23</v>
      </c>
      <c r="B23" s="79" t="s">
        <v>25</v>
      </c>
      <c r="C23" s="80"/>
      <c r="D23" s="35"/>
      <c r="E23" s="13">
        <f>ROUND(3864.9/6,0)</f>
        <v>644</v>
      </c>
      <c r="F23" s="13"/>
      <c r="G23" s="13">
        <f>ROUND(3864.9/6,0)</f>
        <v>644</v>
      </c>
      <c r="H23" s="77" t="s">
        <v>24</v>
      </c>
    </row>
    <row r="24" spans="1:8" ht="63" customHeight="1" hidden="1">
      <c r="A24" s="78"/>
      <c r="B24" s="79" t="s">
        <v>3</v>
      </c>
      <c r="C24" s="80"/>
      <c r="D24" s="35"/>
      <c r="E24" s="13">
        <f>ROUND(48910/E23,2)</f>
        <v>75.95</v>
      </c>
      <c r="F24" s="13"/>
      <c r="G24" s="13">
        <f>ROUND(48910/G23,2)</f>
        <v>75.95</v>
      </c>
      <c r="H24" s="78"/>
    </row>
    <row r="25" spans="1:8" ht="99" hidden="1">
      <c r="A25" s="14" t="s">
        <v>27</v>
      </c>
      <c r="B25" s="59" t="s">
        <v>3</v>
      </c>
      <c r="C25" s="60"/>
      <c r="D25" s="34"/>
      <c r="E25" s="13">
        <v>31.42</v>
      </c>
      <c r="F25" s="13"/>
      <c r="G25" s="13">
        <v>31.42</v>
      </c>
      <c r="H25" s="14" t="s">
        <v>22</v>
      </c>
    </row>
    <row r="26" spans="1:8" ht="16.5">
      <c r="A26" s="7"/>
      <c r="B26" s="7"/>
      <c r="C26" s="7"/>
      <c r="D26" s="7"/>
      <c r="E26" s="7"/>
      <c r="F26" s="7"/>
      <c r="G26" s="7"/>
      <c r="H26" s="7"/>
    </row>
    <row r="27" spans="1:8" ht="12.75">
      <c r="A27" s="76" t="s">
        <v>59</v>
      </c>
      <c r="B27" s="76"/>
      <c r="C27" s="76"/>
      <c r="D27" s="76"/>
      <c r="E27" s="76"/>
      <c r="F27" s="76"/>
      <c r="G27" s="76"/>
      <c r="H27" s="76"/>
    </row>
    <row r="28" spans="1:8" ht="21.75" customHeight="1">
      <c r="A28" s="76"/>
      <c r="B28" s="76"/>
      <c r="C28" s="76"/>
      <c r="D28" s="76"/>
      <c r="E28" s="76"/>
      <c r="F28" s="76"/>
      <c r="G28" s="76"/>
      <c r="H28" s="76"/>
    </row>
  </sheetData>
  <sheetProtection/>
  <mergeCells count="32">
    <mergeCell ref="A27:H28"/>
    <mergeCell ref="B19:C19"/>
    <mergeCell ref="B20:C20"/>
    <mergeCell ref="H23:H24"/>
    <mergeCell ref="B24:C24"/>
    <mergeCell ref="B25:C25"/>
    <mergeCell ref="B23:C23"/>
    <mergeCell ref="B21:C21"/>
    <mergeCell ref="B22:C22"/>
    <mergeCell ref="A23:A24"/>
    <mergeCell ref="A16:H16"/>
    <mergeCell ref="A17:A18"/>
    <mergeCell ref="B17:C17"/>
    <mergeCell ref="E17:E18"/>
    <mergeCell ref="G17:G18"/>
    <mergeCell ref="H17:H18"/>
    <mergeCell ref="B18:C18"/>
    <mergeCell ref="B8:C8"/>
    <mergeCell ref="B9:C9"/>
    <mergeCell ref="A11:A13"/>
    <mergeCell ref="B11:C11"/>
    <mergeCell ref="B12:C12"/>
    <mergeCell ref="B13:C13"/>
    <mergeCell ref="B10:C10"/>
    <mergeCell ref="A4:H4"/>
    <mergeCell ref="A5:H5"/>
    <mergeCell ref="A6:A7"/>
    <mergeCell ref="B6:C6"/>
    <mergeCell ref="H6:H7"/>
    <mergeCell ref="B7:C7"/>
    <mergeCell ref="D6:E6"/>
    <mergeCell ref="F6:G6"/>
  </mergeCells>
  <printOptions/>
  <pageMargins left="1.1811023622047245" right="0.3937007874015748" top="0.3937007874015748" bottom="0.3937007874015748" header="0.31496062992125984" footer="0.15748031496062992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70" zoomScaleNormal="90" zoomScaleSheetLayoutView="70" zoomScalePageLayoutView="0" workbookViewId="0" topLeftCell="A1">
      <selection activeCell="H2" sqref="H2"/>
    </sheetView>
  </sheetViews>
  <sheetFormatPr defaultColWidth="9.00390625" defaultRowHeight="12.75"/>
  <cols>
    <col min="1" max="1" width="34.00390625" style="1" customWidth="1"/>
    <col min="2" max="2" width="24.875" style="1" customWidth="1"/>
    <col min="3" max="3" width="15.75390625" style="1" customWidth="1"/>
    <col min="4" max="4" width="16.75390625" style="1" customWidth="1"/>
    <col min="5" max="5" width="15.125" style="1" customWidth="1"/>
    <col min="6" max="6" width="18.125" style="1" customWidth="1"/>
    <col min="7" max="7" width="19.25390625" style="1" customWidth="1"/>
    <col min="8" max="8" width="48.00390625" style="4" customWidth="1"/>
    <col min="9" max="9" width="19.625" style="1" customWidth="1"/>
    <col min="10" max="10" width="11.25390625" style="1" customWidth="1"/>
    <col min="11" max="11" width="10.25390625" style="1" customWidth="1"/>
    <col min="12" max="12" width="11.00390625" style="1" bestFit="1" customWidth="1"/>
    <col min="13" max="13" width="11.25390625" style="1" customWidth="1"/>
    <col min="14" max="14" width="10.25390625" style="1" customWidth="1"/>
    <col min="15" max="16384" width="9.125" style="1" customWidth="1"/>
  </cols>
  <sheetData>
    <row r="1" spans="1:8" ht="16.5">
      <c r="A1" s="7"/>
      <c r="B1" s="7"/>
      <c r="C1" s="7"/>
      <c r="D1" s="7"/>
      <c r="E1" s="7"/>
      <c r="F1" s="7"/>
      <c r="G1" s="7"/>
      <c r="H1" s="8" t="s">
        <v>72</v>
      </c>
    </row>
    <row r="2" spans="1:8" ht="16.5">
      <c r="A2" s="7"/>
      <c r="B2" s="7"/>
      <c r="C2" s="7"/>
      <c r="D2" s="7"/>
      <c r="E2" s="7"/>
      <c r="F2" s="7"/>
      <c r="G2" s="7"/>
      <c r="H2" s="8" t="s">
        <v>73</v>
      </c>
    </row>
    <row r="3" spans="1:8" s="2" customFormat="1" ht="16.5">
      <c r="A3" s="9"/>
      <c r="B3" s="10"/>
      <c r="C3" s="10"/>
      <c r="D3" s="11"/>
      <c r="E3" s="11"/>
      <c r="F3" s="11"/>
      <c r="G3" s="11"/>
      <c r="H3" s="10"/>
    </row>
    <row r="4" spans="1:8" ht="33.75" customHeight="1">
      <c r="A4" s="45" t="s">
        <v>49</v>
      </c>
      <c r="B4" s="46"/>
      <c r="C4" s="46"/>
      <c r="D4" s="46"/>
      <c r="E4" s="46"/>
      <c r="F4" s="46"/>
      <c r="G4" s="46"/>
      <c r="H4" s="46"/>
    </row>
    <row r="5" spans="1:8" ht="15.75" customHeight="1">
      <c r="A5" s="47"/>
      <c r="B5" s="48"/>
      <c r="C5" s="48"/>
      <c r="D5" s="48"/>
      <c r="E5" s="48"/>
      <c r="F5" s="48"/>
      <c r="G5" s="48"/>
      <c r="H5" s="48"/>
    </row>
    <row r="6" spans="1:8" ht="42" customHeight="1">
      <c r="A6" s="49" t="s">
        <v>7</v>
      </c>
      <c r="B6" s="51" t="s">
        <v>29</v>
      </c>
      <c r="C6" s="52"/>
      <c r="D6" s="57" t="s">
        <v>43</v>
      </c>
      <c r="E6" s="58"/>
      <c r="F6" s="57" t="s">
        <v>44</v>
      </c>
      <c r="G6" s="58"/>
      <c r="H6" s="53" t="s">
        <v>13</v>
      </c>
    </row>
    <row r="7" spans="1:8" ht="57.75" customHeight="1">
      <c r="A7" s="50"/>
      <c r="B7" s="55" t="s">
        <v>28</v>
      </c>
      <c r="C7" s="56"/>
      <c r="D7" s="42" t="s">
        <v>65</v>
      </c>
      <c r="E7" s="42" t="s">
        <v>66</v>
      </c>
      <c r="F7" s="42" t="s">
        <v>65</v>
      </c>
      <c r="G7" s="42" t="s">
        <v>66</v>
      </c>
      <c r="H7" s="54"/>
    </row>
    <row r="8" spans="1:11" ht="38.25" customHeight="1">
      <c r="A8" s="12" t="s">
        <v>0</v>
      </c>
      <c r="B8" s="90" t="s">
        <v>34</v>
      </c>
      <c r="C8" s="91"/>
      <c r="D8" s="49">
        <v>18.28</v>
      </c>
      <c r="E8" s="49">
        <v>18.28</v>
      </c>
      <c r="F8" s="49">
        <v>18.28</v>
      </c>
      <c r="G8" s="49">
        <v>18.28</v>
      </c>
      <c r="H8" s="77" t="s">
        <v>57</v>
      </c>
      <c r="I8" s="27"/>
      <c r="K8" s="30"/>
    </row>
    <row r="9" spans="1:8" ht="38.25" customHeight="1">
      <c r="A9" s="12" t="s">
        <v>1</v>
      </c>
      <c r="B9" s="92"/>
      <c r="C9" s="93"/>
      <c r="D9" s="50"/>
      <c r="E9" s="50"/>
      <c r="F9" s="50"/>
      <c r="G9" s="50"/>
      <c r="H9" s="78"/>
    </row>
    <row r="10" spans="1:9" ht="38.25" customHeight="1">
      <c r="A10" s="61" t="s">
        <v>55</v>
      </c>
      <c r="B10" s="82" t="s">
        <v>56</v>
      </c>
      <c r="C10" s="82"/>
      <c r="D10" s="31">
        <f>54.93/12</f>
        <v>4.5775</v>
      </c>
      <c r="E10" s="31">
        <f>54.93/12</f>
        <v>4.5775</v>
      </c>
      <c r="F10" s="31">
        <f>54.93/12</f>
        <v>4.5775</v>
      </c>
      <c r="G10" s="31">
        <f>54.93/12</f>
        <v>4.5775</v>
      </c>
      <c r="H10" s="33" t="s">
        <v>61</v>
      </c>
      <c r="I10" s="26"/>
    </row>
    <row r="11" spans="1:9" ht="70.5" customHeight="1">
      <c r="A11" s="62"/>
      <c r="B11" s="82" t="s">
        <v>54</v>
      </c>
      <c r="C11" s="82"/>
      <c r="D11" s="32">
        <f>5824.79/1000</f>
        <v>5.82479</v>
      </c>
      <c r="E11" s="32">
        <v>6.2</v>
      </c>
      <c r="F11" s="32">
        <f>5824.79/1000</f>
        <v>5.82479</v>
      </c>
      <c r="G11" s="32">
        <v>6.2</v>
      </c>
      <c r="H11" s="15" t="s">
        <v>70</v>
      </c>
      <c r="I11" s="26"/>
    </row>
    <row r="12" spans="1:9" ht="38.25" customHeight="1">
      <c r="A12" s="63"/>
      <c r="B12" s="89" t="s">
        <v>36</v>
      </c>
      <c r="C12" s="89"/>
      <c r="D12" s="25">
        <f>D10*D11</f>
        <v>26.662976224999998</v>
      </c>
      <c r="E12" s="25">
        <f>E10*E11</f>
        <v>28.380499999999998</v>
      </c>
      <c r="F12" s="25">
        <f>F10*F11</f>
        <v>26.662976224999998</v>
      </c>
      <c r="G12" s="25">
        <f>G10*G11</f>
        <v>28.380499999999998</v>
      </c>
      <c r="H12" s="17"/>
      <c r="I12" s="6"/>
    </row>
    <row r="13" spans="1:9" ht="49.5" customHeight="1">
      <c r="A13" s="81" t="s">
        <v>32</v>
      </c>
      <c r="B13" s="59" t="s">
        <v>37</v>
      </c>
      <c r="C13" s="60"/>
      <c r="D13" s="24">
        <v>2.377</v>
      </c>
      <c r="E13" s="24">
        <v>2.377</v>
      </c>
      <c r="F13" s="24">
        <v>2.377</v>
      </c>
      <c r="G13" s="24">
        <v>2.377</v>
      </c>
      <c r="H13" s="15" t="s">
        <v>50</v>
      </c>
      <c r="I13" s="3"/>
    </row>
    <row r="14" spans="1:10" ht="49.5" customHeight="1">
      <c r="A14" s="81"/>
      <c r="B14" s="59" t="s">
        <v>35</v>
      </c>
      <c r="C14" s="60"/>
      <c r="D14" s="19">
        <v>23.42</v>
      </c>
      <c r="E14" s="19">
        <v>24.36</v>
      </c>
      <c r="F14" s="19">
        <v>23.42</v>
      </c>
      <c r="G14" s="19">
        <v>24.36</v>
      </c>
      <c r="H14" s="14" t="s">
        <v>63</v>
      </c>
      <c r="I14" s="26"/>
      <c r="J14" s="28"/>
    </row>
    <row r="15" spans="1:10" ht="38.25" customHeight="1">
      <c r="A15" s="81"/>
      <c r="B15" s="83" t="s">
        <v>36</v>
      </c>
      <c r="C15" s="84"/>
      <c r="D15" s="16">
        <f>ROUND(D13*D14,2)</f>
        <v>55.67</v>
      </c>
      <c r="E15" s="16">
        <f>ROUND(E13*E14,2)</f>
        <v>57.9</v>
      </c>
      <c r="F15" s="16">
        <f>ROUND(F13*F14,2)</f>
        <v>55.67</v>
      </c>
      <c r="G15" s="16">
        <f>ROUND(G13*G14,2)</f>
        <v>57.9</v>
      </c>
      <c r="H15" s="17"/>
      <c r="J15" s="28"/>
    </row>
    <row r="16" spans="1:10" ht="60" customHeight="1">
      <c r="A16" s="81" t="s">
        <v>33</v>
      </c>
      <c r="B16" s="59" t="s">
        <v>37</v>
      </c>
      <c r="C16" s="60"/>
      <c r="D16" s="18">
        <v>3.993</v>
      </c>
      <c r="E16" s="18">
        <v>3.993</v>
      </c>
      <c r="F16" s="18">
        <v>3.993</v>
      </c>
      <c r="G16" s="18">
        <v>3.993</v>
      </c>
      <c r="H16" s="15" t="s">
        <v>50</v>
      </c>
      <c r="I16" s="3"/>
      <c r="J16" s="28"/>
    </row>
    <row r="17" spans="1:10" ht="50.25" customHeight="1">
      <c r="A17" s="81"/>
      <c r="B17" s="59" t="s">
        <v>35</v>
      </c>
      <c r="C17" s="60"/>
      <c r="D17" s="19">
        <v>18.18</v>
      </c>
      <c r="E17" s="19">
        <v>18.85</v>
      </c>
      <c r="F17" s="19">
        <v>18.18</v>
      </c>
      <c r="G17" s="19">
        <v>18.85</v>
      </c>
      <c r="H17" s="14" t="s">
        <v>63</v>
      </c>
      <c r="I17" s="26"/>
      <c r="J17" s="28"/>
    </row>
    <row r="18" spans="1:8" ht="38.25" customHeight="1">
      <c r="A18" s="81"/>
      <c r="B18" s="83" t="s">
        <v>36</v>
      </c>
      <c r="C18" s="84"/>
      <c r="D18" s="13">
        <f>ROUND(D16*D17,2)</f>
        <v>72.59</v>
      </c>
      <c r="E18" s="13">
        <f>ROUND(E16*E17,2)</f>
        <v>75.27</v>
      </c>
      <c r="F18" s="13">
        <f>ROUND(F16*F17,2)</f>
        <v>72.59</v>
      </c>
      <c r="G18" s="13">
        <f>ROUND(G16*G17,2)</f>
        <v>75.27</v>
      </c>
      <c r="H18" s="17"/>
    </row>
    <row r="19" spans="1:8" ht="38.25" customHeight="1">
      <c r="A19" s="61" t="s">
        <v>48</v>
      </c>
      <c r="B19" s="59" t="s">
        <v>37</v>
      </c>
      <c r="C19" s="60"/>
      <c r="D19" s="24">
        <v>1.616</v>
      </c>
      <c r="E19" s="24">
        <v>1.616</v>
      </c>
      <c r="F19" s="24">
        <v>1.616</v>
      </c>
      <c r="G19" s="24">
        <v>1.616</v>
      </c>
      <c r="H19" s="15" t="s">
        <v>50</v>
      </c>
    </row>
    <row r="20" spans="1:8" ht="48" customHeight="1">
      <c r="A20" s="62"/>
      <c r="B20" s="59" t="s">
        <v>38</v>
      </c>
      <c r="C20" s="60"/>
      <c r="D20" s="18">
        <v>0</v>
      </c>
      <c r="E20" s="18">
        <v>0</v>
      </c>
      <c r="F20" s="18">
        <v>0</v>
      </c>
      <c r="G20" s="18">
        <v>0</v>
      </c>
      <c r="H20" s="14" t="s">
        <v>51</v>
      </c>
    </row>
    <row r="21" spans="1:13" ht="48" customHeight="1">
      <c r="A21" s="62"/>
      <c r="B21" s="59" t="s">
        <v>39</v>
      </c>
      <c r="C21" s="60"/>
      <c r="D21" s="19">
        <v>1581.84</v>
      </c>
      <c r="E21" s="19">
        <v>1618.51</v>
      </c>
      <c r="F21" s="19">
        <v>1581.84</v>
      </c>
      <c r="G21" s="19">
        <v>1618.51</v>
      </c>
      <c r="H21" s="14" t="s">
        <v>64</v>
      </c>
      <c r="I21" s="29"/>
      <c r="J21" s="26"/>
      <c r="L21" s="29"/>
      <c r="M21" s="27"/>
    </row>
    <row r="22" spans="1:8" ht="38.25" customHeight="1">
      <c r="A22" s="62"/>
      <c r="B22" s="59" t="s">
        <v>4</v>
      </c>
      <c r="C22" s="60"/>
      <c r="D22" s="19">
        <f>ROUND(D20*D21,2)+D14</f>
        <v>23.42</v>
      </c>
      <c r="E22" s="19">
        <f>ROUND(E20*E21,2)+E14</f>
        <v>24.36</v>
      </c>
      <c r="F22" s="19">
        <f>ROUND(F20*F21,2)+F14</f>
        <v>23.42</v>
      </c>
      <c r="G22" s="19">
        <f>ROUND(G20*G21,2)+G14</f>
        <v>24.36</v>
      </c>
      <c r="H22" s="14"/>
    </row>
    <row r="23" spans="1:8" ht="38.25" customHeight="1">
      <c r="A23" s="63"/>
      <c r="B23" s="83" t="s">
        <v>36</v>
      </c>
      <c r="C23" s="84"/>
      <c r="D23" s="13">
        <f>ROUND(D19*D20*D21,2)</f>
        <v>0</v>
      </c>
      <c r="E23" s="13">
        <f>ROUND(E19*E20*E21,2)</f>
        <v>0</v>
      </c>
      <c r="F23" s="13">
        <f>ROUND(F19*F20*F21,2)</f>
        <v>0</v>
      </c>
      <c r="G23" s="13">
        <f>ROUND(G19*G20*G21,2)</f>
        <v>0</v>
      </c>
      <c r="H23" s="17"/>
    </row>
    <row r="24" spans="1:13" ht="48" customHeight="1">
      <c r="A24" s="44" t="s">
        <v>47</v>
      </c>
      <c r="B24" s="59" t="s">
        <v>39</v>
      </c>
      <c r="C24" s="60"/>
      <c r="D24" s="19">
        <v>1581.84</v>
      </c>
      <c r="E24" s="19">
        <v>1618.51</v>
      </c>
      <c r="F24" s="19">
        <v>1581.84</v>
      </c>
      <c r="G24" s="19">
        <v>1618.51</v>
      </c>
      <c r="H24" s="14" t="s">
        <v>64</v>
      </c>
      <c r="I24" s="29"/>
      <c r="J24" s="26"/>
      <c r="L24" s="29"/>
      <c r="M24" s="27"/>
    </row>
    <row r="25" spans="1:8" ht="30.75" customHeight="1">
      <c r="A25" s="61" t="s">
        <v>6</v>
      </c>
      <c r="B25" s="77" t="s">
        <v>40</v>
      </c>
      <c r="C25" s="20" t="s">
        <v>12</v>
      </c>
      <c r="D25" s="21">
        <v>192</v>
      </c>
      <c r="E25" s="21">
        <v>192</v>
      </c>
      <c r="F25" s="21">
        <v>192</v>
      </c>
      <c r="G25" s="21">
        <v>192</v>
      </c>
      <c r="H25" s="86" t="s">
        <v>42</v>
      </c>
    </row>
    <row r="26" spans="1:8" ht="30.75" customHeight="1">
      <c r="A26" s="62"/>
      <c r="B26" s="85"/>
      <c r="C26" s="20" t="s">
        <v>8</v>
      </c>
      <c r="D26" s="21">
        <v>119</v>
      </c>
      <c r="E26" s="21">
        <v>119</v>
      </c>
      <c r="F26" s="21">
        <v>119</v>
      </c>
      <c r="G26" s="21">
        <v>119</v>
      </c>
      <c r="H26" s="87"/>
    </row>
    <row r="27" spans="1:8" ht="30.75" customHeight="1">
      <c r="A27" s="62"/>
      <c r="B27" s="85"/>
      <c r="C27" s="20" t="s">
        <v>9</v>
      </c>
      <c r="D27" s="21">
        <v>92</v>
      </c>
      <c r="E27" s="21">
        <v>92</v>
      </c>
      <c r="F27" s="21">
        <v>92</v>
      </c>
      <c r="G27" s="21">
        <v>92</v>
      </c>
      <c r="H27" s="87"/>
    </row>
    <row r="28" spans="1:8" ht="30.75" customHeight="1">
      <c r="A28" s="62"/>
      <c r="B28" s="85"/>
      <c r="C28" s="20" t="s">
        <v>10</v>
      </c>
      <c r="D28" s="21">
        <v>75</v>
      </c>
      <c r="E28" s="21">
        <v>75</v>
      </c>
      <c r="F28" s="21">
        <v>75</v>
      </c>
      <c r="G28" s="21">
        <v>75</v>
      </c>
      <c r="H28" s="87"/>
    </row>
    <row r="29" spans="1:8" ht="30.75" customHeight="1">
      <c r="A29" s="62"/>
      <c r="B29" s="78"/>
      <c r="C29" s="20" t="s">
        <v>11</v>
      </c>
      <c r="D29" s="21">
        <v>65</v>
      </c>
      <c r="E29" s="21">
        <v>65</v>
      </c>
      <c r="F29" s="21">
        <v>65</v>
      </c>
      <c r="G29" s="21">
        <v>65</v>
      </c>
      <c r="H29" s="88"/>
    </row>
    <row r="30" spans="1:9" ht="38.25" customHeight="1">
      <c r="A30" s="62"/>
      <c r="B30" s="59" t="s">
        <v>41</v>
      </c>
      <c r="C30" s="60"/>
      <c r="D30" s="13">
        <v>3.1</v>
      </c>
      <c r="E30" s="13">
        <v>3.25</v>
      </c>
      <c r="F30" s="13">
        <v>3.1</v>
      </c>
      <c r="G30" s="13">
        <v>3.25</v>
      </c>
      <c r="H30" s="15" t="s">
        <v>67</v>
      </c>
      <c r="I30" s="26"/>
    </row>
    <row r="31" spans="1:8" ht="43.5" customHeight="1">
      <c r="A31" s="62"/>
      <c r="B31" s="61" t="s">
        <v>36</v>
      </c>
      <c r="C31" s="22" t="s">
        <v>12</v>
      </c>
      <c r="D31" s="13">
        <f aca="true" t="shared" si="0" ref="D31:F34">D25*D$30</f>
        <v>595.2</v>
      </c>
      <c r="E31" s="13">
        <f>E25*E$30</f>
        <v>624</v>
      </c>
      <c r="F31" s="13">
        <f t="shared" si="0"/>
        <v>595.2</v>
      </c>
      <c r="G31" s="13">
        <f>G25*G$30</f>
        <v>624</v>
      </c>
      <c r="H31" s="17"/>
    </row>
    <row r="32" spans="1:8" ht="43.5" customHeight="1">
      <c r="A32" s="62"/>
      <c r="B32" s="62"/>
      <c r="C32" s="22" t="s">
        <v>8</v>
      </c>
      <c r="D32" s="13">
        <f t="shared" si="0"/>
        <v>368.90000000000003</v>
      </c>
      <c r="E32" s="13">
        <f>E26*E$30</f>
        <v>386.75</v>
      </c>
      <c r="F32" s="13">
        <f t="shared" si="0"/>
        <v>368.90000000000003</v>
      </c>
      <c r="G32" s="13">
        <f>G26*G$30</f>
        <v>386.75</v>
      </c>
      <c r="H32" s="17"/>
    </row>
    <row r="33" spans="1:8" ht="43.5" customHeight="1">
      <c r="A33" s="62"/>
      <c r="B33" s="62"/>
      <c r="C33" s="22" t="s">
        <v>9</v>
      </c>
      <c r="D33" s="13">
        <f t="shared" si="0"/>
        <v>285.2</v>
      </c>
      <c r="E33" s="13">
        <f>E27*E$30</f>
        <v>299</v>
      </c>
      <c r="F33" s="13">
        <f t="shared" si="0"/>
        <v>285.2</v>
      </c>
      <c r="G33" s="13">
        <f>G27*G$30</f>
        <v>299</v>
      </c>
      <c r="H33" s="17"/>
    </row>
    <row r="34" spans="1:8" ht="43.5" customHeight="1">
      <c r="A34" s="62"/>
      <c r="B34" s="62"/>
      <c r="C34" s="22" t="s">
        <v>10</v>
      </c>
      <c r="D34" s="13">
        <f t="shared" si="0"/>
        <v>232.5</v>
      </c>
      <c r="E34" s="13">
        <f>E28*E$30</f>
        <v>243.75</v>
      </c>
      <c r="F34" s="13">
        <f t="shared" si="0"/>
        <v>232.5</v>
      </c>
      <c r="G34" s="13">
        <f>G28*G$30</f>
        <v>243.75</v>
      </c>
      <c r="H34" s="17"/>
    </row>
    <row r="35" spans="1:8" ht="43.5" customHeight="1">
      <c r="A35" s="62"/>
      <c r="B35" s="63"/>
      <c r="C35" s="22" t="s">
        <v>11</v>
      </c>
      <c r="D35" s="13">
        <f>D29*D$30</f>
        <v>201.5</v>
      </c>
      <c r="E35" s="13">
        <f>E29*E$30</f>
        <v>211.25</v>
      </c>
      <c r="F35" s="13">
        <f>F29*F$30</f>
        <v>201.5</v>
      </c>
      <c r="G35" s="13">
        <f>G29*G$30</f>
        <v>211.25</v>
      </c>
      <c r="H35" s="17"/>
    </row>
    <row r="36" spans="1:9" ht="59.25" customHeight="1">
      <c r="A36" s="62"/>
      <c r="B36" s="59" t="s">
        <v>52</v>
      </c>
      <c r="C36" s="60"/>
      <c r="D36" s="13">
        <v>2</v>
      </c>
      <c r="E36" s="13">
        <v>2.1</v>
      </c>
      <c r="F36" s="13">
        <v>2</v>
      </c>
      <c r="G36" s="43">
        <v>2.1</v>
      </c>
      <c r="H36" s="15" t="s">
        <v>67</v>
      </c>
      <c r="I36" s="26"/>
    </row>
    <row r="37" spans="1:8" ht="31.5" customHeight="1">
      <c r="A37" s="62"/>
      <c r="B37" s="61" t="s">
        <v>36</v>
      </c>
      <c r="C37" s="22" t="s">
        <v>12</v>
      </c>
      <c r="D37" s="13">
        <f aca="true" t="shared" si="1" ref="D37:G41">D25*D$36</f>
        <v>384</v>
      </c>
      <c r="E37" s="13">
        <f t="shared" si="1"/>
        <v>403.20000000000005</v>
      </c>
      <c r="F37" s="13">
        <f t="shared" si="1"/>
        <v>384</v>
      </c>
      <c r="G37" s="13">
        <f t="shared" si="1"/>
        <v>403.20000000000005</v>
      </c>
      <c r="H37" s="17"/>
    </row>
    <row r="38" spans="1:8" ht="31.5" customHeight="1">
      <c r="A38" s="62"/>
      <c r="B38" s="62"/>
      <c r="C38" s="22" t="s">
        <v>8</v>
      </c>
      <c r="D38" s="13">
        <f t="shared" si="1"/>
        <v>238</v>
      </c>
      <c r="E38" s="13">
        <f t="shared" si="1"/>
        <v>249.9</v>
      </c>
      <c r="F38" s="13">
        <f t="shared" si="1"/>
        <v>238</v>
      </c>
      <c r="G38" s="13">
        <f t="shared" si="1"/>
        <v>249.9</v>
      </c>
      <c r="H38" s="17"/>
    </row>
    <row r="39" spans="1:8" ht="31.5" customHeight="1">
      <c r="A39" s="62"/>
      <c r="B39" s="62"/>
      <c r="C39" s="22" t="s">
        <v>9</v>
      </c>
      <c r="D39" s="13">
        <f t="shared" si="1"/>
        <v>184</v>
      </c>
      <c r="E39" s="13">
        <f t="shared" si="1"/>
        <v>193.20000000000002</v>
      </c>
      <c r="F39" s="13">
        <f t="shared" si="1"/>
        <v>184</v>
      </c>
      <c r="G39" s="13">
        <f t="shared" si="1"/>
        <v>193.20000000000002</v>
      </c>
      <c r="H39" s="17"/>
    </row>
    <row r="40" spans="1:8" ht="31.5" customHeight="1">
      <c r="A40" s="62"/>
      <c r="B40" s="62"/>
      <c r="C40" s="22" t="s">
        <v>10</v>
      </c>
      <c r="D40" s="13">
        <f t="shared" si="1"/>
        <v>150</v>
      </c>
      <c r="E40" s="13">
        <f t="shared" si="1"/>
        <v>157.5</v>
      </c>
      <c r="F40" s="13">
        <f t="shared" si="1"/>
        <v>150</v>
      </c>
      <c r="G40" s="13">
        <f t="shared" si="1"/>
        <v>157.5</v>
      </c>
      <c r="H40" s="17"/>
    </row>
    <row r="41" spans="1:8" ht="31.5" customHeight="1">
      <c r="A41" s="62"/>
      <c r="B41" s="63"/>
      <c r="C41" s="22" t="s">
        <v>11</v>
      </c>
      <c r="D41" s="13">
        <f t="shared" si="1"/>
        <v>130</v>
      </c>
      <c r="E41" s="13">
        <f t="shared" si="1"/>
        <v>136.5</v>
      </c>
      <c r="F41" s="13">
        <f t="shared" si="1"/>
        <v>130</v>
      </c>
      <c r="G41" s="13">
        <f t="shared" si="1"/>
        <v>136.5</v>
      </c>
      <c r="H41" s="17"/>
    </row>
    <row r="42" spans="1:9" ht="54.75" customHeight="1">
      <c r="A42" s="62"/>
      <c r="B42" s="59" t="s">
        <v>53</v>
      </c>
      <c r="C42" s="60"/>
      <c r="D42" s="13">
        <v>3.12</v>
      </c>
      <c r="E42" s="13">
        <v>3.28</v>
      </c>
      <c r="F42" s="13">
        <v>3.12</v>
      </c>
      <c r="G42" s="43">
        <v>3.28</v>
      </c>
      <c r="H42" s="15" t="s">
        <v>67</v>
      </c>
      <c r="I42" s="26"/>
    </row>
    <row r="43" spans="1:8" ht="39" customHeight="1">
      <c r="A43" s="62"/>
      <c r="B43" s="61" t="s">
        <v>36</v>
      </c>
      <c r="C43" s="22" t="s">
        <v>12</v>
      </c>
      <c r="D43" s="13">
        <f>D42*D25</f>
        <v>599.04</v>
      </c>
      <c r="E43" s="13">
        <f>E42*E25</f>
        <v>629.76</v>
      </c>
      <c r="F43" s="13">
        <f>F42*F25</f>
        <v>599.04</v>
      </c>
      <c r="G43" s="13">
        <f>G42*G25</f>
        <v>629.76</v>
      </c>
      <c r="H43" s="17"/>
    </row>
    <row r="44" spans="1:8" ht="39" customHeight="1">
      <c r="A44" s="62"/>
      <c r="B44" s="62"/>
      <c r="C44" s="22" t="s">
        <v>8</v>
      </c>
      <c r="D44" s="13">
        <f>D42*D26</f>
        <v>371.28000000000003</v>
      </c>
      <c r="E44" s="13">
        <f>E42*E26</f>
        <v>390.32</v>
      </c>
      <c r="F44" s="13">
        <f>F42*F26</f>
        <v>371.28000000000003</v>
      </c>
      <c r="G44" s="13">
        <f>G42*G26</f>
        <v>390.32</v>
      </c>
      <c r="H44" s="17"/>
    </row>
    <row r="45" spans="1:8" ht="39" customHeight="1">
      <c r="A45" s="62"/>
      <c r="B45" s="62"/>
      <c r="C45" s="22" t="s">
        <v>9</v>
      </c>
      <c r="D45" s="13">
        <f>D42*D27</f>
        <v>287.04</v>
      </c>
      <c r="E45" s="13">
        <f>E42*E27</f>
        <v>301.76</v>
      </c>
      <c r="F45" s="13">
        <f>F42*F27</f>
        <v>287.04</v>
      </c>
      <c r="G45" s="13">
        <f>G42*G27</f>
        <v>301.76</v>
      </c>
      <c r="H45" s="17"/>
    </row>
    <row r="46" spans="1:8" ht="39" customHeight="1">
      <c r="A46" s="62"/>
      <c r="B46" s="62"/>
      <c r="C46" s="22" t="s">
        <v>10</v>
      </c>
      <c r="D46" s="13">
        <f>D42*D28</f>
        <v>234</v>
      </c>
      <c r="E46" s="13">
        <f>E42*E28</f>
        <v>245.99999999999997</v>
      </c>
      <c r="F46" s="13">
        <f>F42*F28</f>
        <v>234</v>
      </c>
      <c r="G46" s="13">
        <f>G42*G28</f>
        <v>245.99999999999997</v>
      </c>
      <c r="H46" s="17"/>
    </row>
    <row r="47" spans="1:8" ht="39" customHeight="1">
      <c r="A47" s="63"/>
      <c r="B47" s="63"/>
      <c r="C47" s="22" t="s">
        <v>11</v>
      </c>
      <c r="D47" s="13">
        <f>D42*D29</f>
        <v>202.8</v>
      </c>
      <c r="E47" s="13">
        <f>E42*E29</f>
        <v>213.2</v>
      </c>
      <c r="F47" s="13">
        <f>F42*F29</f>
        <v>202.8</v>
      </c>
      <c r="G47" s="13">
        <f>G42*G29</f>
        <v>213.2</v>
      </c>
      <c r="H47" s="17"/>
    </row>
    <row r="48" spans="1:9" ht="38.25" customHeight="1">
      <c r="A48" s="44" t="s">
        <v>5</v>
      </c>
      <c r="B48" s="59" t="s">
        <v>35</v>
      </c>
      <c r="C48" s="60"/>
      <c r="D48" s="21">
        <v>6.3</v>
      </c>
      <c r="E48" s="21">
        <v>6.3</v>
      </c>
      <c r="F48" s="21">
        <v>6.3</v>
      </c>
      <c r="G48" s="21">
        <v>6.3</v>
      </c>
      <c r="H48" s="15" t="s">
        <v>69</v>
      </c>
      <c r="I48" s="5"/>
    </row>
    <row r="49" spans="1:8" ht="16.5" hidden="1">
      <c r="A49" s="9"/>
      <c r="B49" s="10"/>
      <c r="C49" s="10"/>
      <c r="D49" s="23"/>
      <c r="E49" s="23"/>
      <c r="F49" s="23"/>
      <c r="G49" s="23"/>
      <c r="H49" s="9"/>
    </row>
    <row r="50" spans="1:8" ht="16.5" hidden="1">
      <c r="A50" s="7"/>
      <c r="B50" s="7"/>
      <c r="C50" s="7"/>
      <c r="D50" s="7"/>
      <c r="E50" s="7"/>
      <c r="F50" s="7"/>
      <c r="G50" s="7"/>
      <c r="H50" s="7"/>
    </row>
    <row r="51" spans="1:8" ht="31.5" customHeight="1" hidden="1">
      <c r="A51" s="64" t="s">
        <v>26</v>
      </c>
      <c r="B51" s="65"/>
      <c r="C51" s="65"/>
      <c r="D51" s="65"/>
      <c r="E51" s="65"/>
      <c r="F51" s="65"/>
      <c r="G51" s="65"/>
      <c r="H51" s="65"/>
    </row>
    <row r="52" spans="1:8" ht="106.5" customHeight="1" hidden="1">
      <c r="A52" s="66" t="s">
        <v>7</v>
      </c>
      <c r="B52" s="68" t="s">
        <v>30</v>
      </c>
      <c r="C52" s="69"/>
      <c r="D52" s="70" t="s">
        <v>2</v>
      </c>
      <c r="E52" s="37"/>
      <c r="F52" s="70" t="s">
        <v>2</v>
      </c>
      <c r="G52" s="37"/>
      <c r="H52" s="72" t="s">
        <v>14</v>
      </c>
    </row>
    <row r="53" spans="1:8" ht="24" customHeight="1" hidden="1">
      <c r="A53" s="67"/>
      <c r="B53" s="74" t="s">
        <v>31</v>
      </c>
      <c r="C53" s="75"/>
      <c r="D53" s="71"/>
      <c r="E53" s="38"/>
      <c r="F53" s="71"/>
      <c r="G53" s="38"/>
      <c r="H53" s="73"/>
    </row>
    <row r="54" spans="1:8" ht="99" hidden="1">
      <c r="A54" s="14" t="s">
        <v>16</v>
      </c>
      <c r="B54" s="59" t="s">
        <v>3</v>
      </c>
      <c r="C54" s="60"/>
      <c r="D54" s="13">
        <v>31.42</v>
      </c>
      <c r="E54" s="13"/>
      <c r="F54" s="13">
        <v>31.42</v>
      </c>
      <c r="G54" s="13"/>
      <c r="H54" s="14" t="s">
        <v>15</v>
      </c>
    </row>
    <row r="55" spans="1:8" ht="99" hidden="1">
      <c r="A55" s="14" t="s">
        <v>17</v>
      </c>
      <c r="B55" s="59" t="s">
        <v>3</v>
      </c>
      <c r="C55" s="60"/>
      <c r="D55" s="13">
        <v>31.42</v>
      </c>
      <c r="E55" s="13"/>
      <c r="F55" s="13">
        <v>31.42</v>
      </c>
      <c r="G55" s="13"/>
      <c r="H55" s="14" t="s">
        <v>18</v>
      </c>
    </row>
    <row r="56" spans="1:8" ht="115.5" hidden="1">
      <c r="A56" s="14" t="s">
        <v>19</v>
      </c>
      <c r="B56" s="59" t="s">
        <v>3</v>
      </c>
      <c r="C56" s="60"/>
      <c r="D56" s="16">
        <v>144.9</v>
      </c>
      <c r="E56" s="16"/>
      <c r="F56" s="16">
        <v>144.9</v>
      </c>
      <c r="G56" s="16"/>
      <c r="H56" s="14" t="s">
        <v>20</v>
      </c>
    </row>
    <row r="57" spans="1:8" ht="99" hidden="1">
      <c r="A57" s="14" t="s">
        <v>21</v>
      </c>
      <c r="B57" s="59" t="s">
        <v>3</v>
      </c>
      <c r="C57" s="60"/>
      <c r="D57" s="13">
        <v>31.42</v>
      </c>
      <c r="E57" s="13"/>
      <c r="F57" s="13">
        <v>31.42</v>
      </c>
      <c r="G57" s="13"/>
      <c r="H57" s="14" t="s">
        <v>22</v>
      </c>
    </row>
    <row r="58" spans="1:8" ht="31.5" customHeight="1" hidden="1">
      <c r="A58" s="77" t="s">
        <v>23</v>
      </c>
      <c r="B58" s="79" t="s">
        <v>25</v>
      </c>
      <c r="C58" s="80"/>
      <c r="D58" s="13">
        <f>ROUND(3864.9/6,0)</f>
        <v>644</v>
      </c>
      <c r="E58" s="13"/>
      <c r="F58" s="13">
        <f>ROUND(3864.9/6,0)</f>
        <v>644</v>
      </c>
      <c r="G58" s="40"/>
      <c r="H58" s="77" t="s">
        <v>24</v>
      </c>
    </row>
    <row r="59" spans="1:8" ht="63" customHeight="1" hidden="1">
      <c r="A59" s="78"/>
      <c r="B59" s="79" t="s">
        <v>3</v>
      </c>
      <c r="C59" s="80"/>
      <c r="D59" s="13">
        <f>ROUND(48910/D58,2)</f>
        <v>75.95</v>
      </c>
      <c r="E59" s="13"/>
      <c r="F59" s="13">
        <f>ROUND(48910/F58,2)</f>
        <v>75.95</v>
      </c>
      <c r="G59" s="41"/>
      <c r="H59" s="78"/>
    </row>
    <row r="60" spans="1:8" ht="99" hidden="1">
      <c r="A60" s="14" t="s">
        <v>27</v>
      </c>
      <c r="B60" s="59" t="s">
        <v>3</v>
      </c>
      <c r="C60" s="60"/>
      <c r="D60" s="13">
        <v>31.42</v>
      </c>
      <c r="E60" s="13"/>
      <c r="F60" s="13">
        <v>31.42</v>
      </c>
      <c r="G60" s="13"/>
      <c r="H60" s="14" t="s">
        <v>22</v>
      </c>
    </row>
    <row r="61" spans="1:8" ht="16.5">
      <c r="A61" s="7"/>
      <c r="B61" s="7"/>
      <c r="C61" s="7"/>
      <c r="D61" s="7"/>
      <c r="E61" s="7"/>
      <c r="F61" s="7"/>
      <c r="G61" s="7"/>
      <c r="H61" s="7"/>
    </row>
    <row r="62" spans="1:8" ht="12.75">
      <c r="A62" s="76" t="s">
        <v>45</v>
      </c>
      <c r="B62" s="76"/>
      <c r="C62" s="76"/>
      <c r="D62" s="76"/>
      <c r="E62" s="76"/>
      <c r="F62" s="76"/>
      <c r="G62" s="76"/>
      <c r="H62" s="76"/>
    </row>
    <row r="63" spans="1:8" ht="21.75" customHeight="1">
      <c r="A63" s="76"/>
      <c r="B63" s="76"/>
      <c r="C63" s="76"/>
      <c r="D63" s="76"/>
      <c r="E63" s="76"/>
      <c r="F63" s="76"/>
      <c r="G63" s="76"/>
      <c r="H63" s="76"/>
    </row>
    <row r="64" spans="1:8" ht="12.75">
      <c r="A64" s="76" t="s">
        <v>46</v>
      </c>
      <c r="B64" s="76"/>
      <c r="C64" s="76"/>
      <c r="D64" s="76"/>
      <c r="E64" s="76"/>
      <c r="F64" s="76"/>
      <c r="G64" s="76"/>
      <c r="H64" s="76"/>
    </row>
    <row r="65" spans="1:8" ht="22.5" customHeight="1">
      <c r="A65" s="76"/>
      <c r="B65" s="76"/>
      <c r="C65" s="76"/>
      <c r="D65" s="76"/>
      <c r="E65" s="76"/>
      <c r="F65" s="76"/>
      <c r="G65" s="76"/>
      <c r="H65" s="76"/>
    </row>
  </sheetData>
  <sheetProtection/>
  <mergeCells count="61">
    <mergeCell ref="D6:E6"/>
    <mergeCell ref="F6:G6"/>
    <mergeCell ref="E8:E9"/>
    <mergeCell ref="G8:G9"/>
    <mergeCell ref="A4:H4"/>
    <mergeCell ref="H6:H7"/>
    <mergeCell ref="A5:H5"/>
    <mergeCell ref="B6:C6"/>
    <mergeCell ref="B7:C7"/>
    <mergeCell ref="A13:A15"/>
    <mergeCell ref="B15:C15"/>
    <mergeCell ref="B20:C20"/>
    <mergeCell ref="H8:H9"/>
    <mergeCell ref="A10:A12"/>
    <mergeCell ref="B12:C12"/>
    <mergeCell ref="B14:C14"/>
    <mergeCell ref="B10:C10"/>
    <mergeCell ref="F8:F9"/>
    <mergeCell ref="B8:C9"/>
    <mergeCell ref="B19:C19"/>
    <mergeCell ref="H25:H29"/>
    <mergeCell ref="F52:F53"/>
    <mergeCell ref="D52:D53"/>
    <mergeCell ref="A19:A23"/>
    <mergeCell ref="H52:H53"/>
    <mergeCell ref="B23:C23"/>
    <mergeCell ref="A62:H63"/>
    <mergeCell ref="A58:A59"/>
    <mergeCell ref="A52:A53"/>
    <mergeCell ref="B55:C55"/>
    <mergeCell ref="B53:C53"/>
    <mergeCell ref="B54:C54"/>
    <mergeCell ref="A51:H51"/>
    <mergeCell ref="B24:C24"/>
    <mergeCell ref="B25:B29"/>
    <mergeCell ref="A64:H65"/>
    <mergeCell ref="A6:A7"/>
    <mergeCell ref="B13:C13"/>
    <mergeCell ref="B59:C59"/>
    <mergeCell ref="B21:C21"/>
    <mergeCell ref="B60:C60"/>
    <mergeCell ref="B52:C52"/>
    <mergeCell ref="B31:B35"/>
    <mergeCell ref="B18:C18"/>
    <mergeCell ref="B17:C17"/>
    <mergeCell ref="B36:C36"/>
    <mergeCell ref="B42:C42"/>
    <mergeCell ref="H58:H59"/>
    <mergeCell ref="B56:C56"/>
    <mergeCell ref="B58:C58"/>
    <mergeCell ref="B57:C57"/>
    <mergeCell ref="B16:C16"/>
    <mergeCell ref="A16:A18"/>
    <mergeCell ref="B11:C11"/>
    <mergeCell ref="D8:D9"/>
    <mergeCell ref="B48:C48"/>
    <mergeCell ref="B22:C22"/>
    <mergeCell ref="B30:C30"/>
    <mergeCell ref="A25:A47"/>
    <mergeCell ref="B37:B41"/>
    <mergeCell ref="B43:B47"/>
  </mergeCells>
  <printOptions/>
  <pageMargins left="0.3937007874015748" right="1.1811023622047245" top="0.3937007874015748" bottom="0.3937007874015748" header="0.31496062992125984" footer="0.15748031496062992"/>
  <pageSetup fitToHeight="2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2020-08-12T07:02:02Z</cp:lastPrinted>
  <dcterms:created xsi:type="dcterms:W3CDTF">2010-10-07T17:48:12Z</dcterms:created>
  <dcterms:modified xsi:type="dcterms:W3CDTF">2021-08-25T10:32:28Z</dcterms:modified>
  <cp:category/>
  <cp:version/>
  <cp:contentType/>
  <cp:contentStatus/>
</cp:coreProperties>
</file>