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480" windowHeight="9435" activeTab="0"/>
  </bookViews>
  <sheets>
    <sheet name="СТУДЕНТЫ" sheetId="1" r:id="rId1"/>
    <sheet name="ЖИЛЬЦЫ" sheetId="2" r:id="rId2"/>
  </sheets>
  <definedNames>
    <definedName name="_xlnm.Print_Area" localSheetId="1">'ЖИЛЬЦЫ'!$A$1:$F$57</definedName>
    <definedName name="_xlnm.Print_Area" localSheetId="0">'СТУДЕНТЫ'!$A$1:$F$26</definedName>
  </definedNames>
  <calcPr fullCalcOnLoad="1"/>
</workbook>
</file>

<file path=xl/sharedStrings.xml><?xml version="1.0" encoding="utf-8"?>
<sst xmlns="http://schemas.openxmlformats.org/spreadsheetml/2006/main" count="147" uniqueCount="75">
  <si>
    <t>Плата за содержание жилого помещения</t>
  </si>
  <si>
    <t>Плата за текущий ремонт жилого помещения</t>
  </si>
  <si>
    <t>г.Пермь, Калинина, 25</t>
  </si>
  <si>
    <t>Тариф на человека в месяц, руб</t>
  </si>
  <si>
    <t>Газоснабжение</t>
  </si>
  <si>
    <t xml:space="preserve">Электроснабжение </t>
  </si>
  <si>
    <t>Наименование расходов</t>
  </si>
  <si>
    <t>2 чел. в комнате</t>
  </si>
  <si>
    <t>3 чел. в комнате</t>
  </si>
  <si>
    <t>4 чел. в комнате</t>
  </si>
  <si>
    <t>5 чел. в комнате</t>
  </si>
  <si>
    <t>1 чел. в комнате</t>
  </si>
  <si>
    <t>Нормативно правовой акт - основание</t>
  </si>
  <si>
    <t>Расчет-обоснование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</si>
  <si>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</si>
  <si>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коменданта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</si>
  <si>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</si>
  <si>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</si>
  <si>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</si>
  <si>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</si>
  <si>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</si>
  <si>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</si>
  <si>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</si>
  <si>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</si>
  <si>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Среднее количество проживающих в общежитии (жилая площадь здания / 6 кв.м.)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</si>
  <si>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</si>
  <si>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Плата за услуги клининга</t>
  </si>
  <si>
    <t>Нормативы/тарифы</t>
  </si>
  <si>
    <t>Местоположение объекта                                               .</t>
  </si>
  <si>
    <t>Местоположение объекта                                             .</t>
  </si>
  <si>
    <t>Норматив</t>
  </si>
  <si>
    <t>п. Суксун, ул. Халтурина, 39</t>
  </si>
  <si>
    <t>Холодное водоснабжение</t>
  </si>
  <si>
    <t>Водоотведение</t>
  </si>
  <si>
    <t>Стоимость куб.м., руб.</t>
  </si>
  <si>
    <t>Стоимость 1 куб.м., руб.</t>
  </si>
  <si>
    <t>Стоимость 1 Гкал, руб.</t>
  </si>
  <si>
    <t>Тариф на человека в месяц, руб.</t>
  </si>
  <si>
    <t>Тариф на 1 кв.м. общей площади жилья в месяц, руб.</t>
  </si>
  <si>
    <t>Норматив потребления на человека в месяц, куб.м.</t>
  </si>
  <si>
    <t>Норматив потребления на 1 человека в месяц, куб.м.</t>
  </si>
  <si>
    <t>Норматив потребления на человека в месяц, кВтч.</t>
  </si>
  <si>
    <t>Постановление Правительства Пермского края №699-п от 22.08.2012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</si>
  <si>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</si>
  <si>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</si>
  <si>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Тепловая энергия</t>
  </si>
  <si>
    <t>Горячее водоснабжение</t>
  </si>
  <si>
    <t>Стоимость 1 кВтч, руб. потребители приравненные к гор.нас. по двум зонам суток ночная зона</t>
  </si>
  <si>
    <t>Стоимость 1 кВтч, руб. потребители приравненные к гор.нас.по двум зонам суток пиковая зона</t>
  </si>
  <si>
    <t>Решение Думы Суксунского городского поселения № 213 от 07.08.2012</t>
  </si>
  <si>
    <t>Размер оплаты по тарифам ЖКХ пос. Суксун за проживание в общежитиях лиц, не являющихся обучающимися образовательных учреждений СПО</t>
  </si>
  <si>
    <t>Стоимость 1 кг, руб.</t>
  </si>
  <si>
    <t>Услуга по обращению с ТКО</t>
  </si>
  <si>
    <t>Норматив потребления на человека в месяц, кг</t>
  </si>
  <si>
    <t>Постановление РСТ ПК №252-в от 06.12.2017   (в ред. N 342-в  от 19.12.2018)</t>
  </si>
  <si>
    <t>Постановление Правительства Пермского края № 647-п от 17.09.15 (в ред. № 81-п от 02.03.2017)</t>
  </si>
  <si>
    <t>Постановление РСТ ПК № 252-в от 06.12.2017   (изм. N 342-в  от 19.12.2018)</t>
  </si>
  <si>
    <t>Размер тарифов на коммунальные услуги в общежитии п. Суксун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</si>
  <si>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</si>
  <si>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Постановление РСТ Пермского края № 20-э от 12.12.19</t>
  </si>
  <si>
    <t>Постановление РСТ ПК №252-в от 06.12.2017   (в ред. от 20 декабря 2019 г. N 380-в)</t>
  </si>
  <si>
    <t>Постановление РСТ ПК № 252-в от 06.12.2017   (изм. от 20 декабря 2019 г. N 380-в)</t>
  </si>
  <si>
    <t>Постановление РСТ Пермского края  № 213-т от 06.12.2017 (изм. от 20 декабря 2019 г. N 322-т)</t>
  </si>
  <si>
    <t>Постановление РСТ Пермского края № 338-вг от 19.12.2018 (изм. № 381-вг от 20.12.2019г.)</t>
  </si>
  <si>
    <t>Постановление РСТ Пермского края  № 213-т от 06.12.2017 (изм. от 20 декабря 2019 г. № 322-т)</t>
  </si>
  <si>
    <t>с 01.01.2021 по 30.06.2021</t>
  </si>
  <si>
    <t>с 01.07.2021</t>
  </si>
  <si>
    <t>Постановление РСТ Пермского края № 30-э от 18.12.19</t>
  </si>
  <si>
    <t>Постановление МТРиЭ  Пермского края № 1-г от 20.07.2020</t>
  </si>
  <si>
    <t xml:space="preserve">к приказу №   от </t>
  </si>
  <si>
    <t>Приказ Региональной службы по тарифам Пермского края от 20 июля 2018 г. N СЭД-46-04-02-97</t>
  </si>
  <si>
    <t>Постановление Министерства тарифного регулирования и энергетики Пермского края от 20 декабря 2020 г. N 38-о, от 24.07.2021 № 10-О</t>
  </si>
  <si>
    <t>Приложение № 41</t>
  </si>
  <si>
    <t>Приложение № 42</t>
  </si>
  <si>
    <t xml:space="preserve">к приказу № 01-04-99 от 23.08.2021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</si>
</sst>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justify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2238375</xdr:colOff>
      <xdr:row>4</xdr:row>
      <xdr:rowOff>133350</xdr:rowOff>
    </xdr:from>
    <xdr:to>
      <xdr:col>2</xdr:col>
      <xdr:colOff>1743075</xdr:colOff>
      <xdr:row>6</xdr:row>
      <xdr:rowOff>609600</xdr:rowOff>
    </xdr:to>
    <xdr:sp>
      <xdr:nvSpPr>
        <xdr:cNvPr id="1" name="Line 2"/>
        <xdr:cNvSpPr>
          <a:spLocks/>
        </xdr:cNvSpPr>
      </xdr:nvSpPr>
      <xdr:spPr>
        <a:xfrm>
          <a:off x="2238375" y="1247775"/>
          <a:ext cx="36385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2</xdr:col>
      <xdr:colOff>1257300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2247900" y="512445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2581275" y="1076325"/>
          <a:ext cx="4067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9525</xdr:rowOff>
    </xdr:from>
    <xdr:to>
      <xdr:col>2</xdr:col>
      <xdr:colOff>1257300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2581275" y="1571625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55" workbookViewId="0" topLeftCell="A1">
      <selection activeCell="H4" sqref="H4"/>
    </sheetView>
  </sheetViews>
  <sheetFormatPr defaultColWidth="9.00390625" defaultRowHeight="12.75"/>
  <cols>
    <col min="1" max="1" width="29.375" style="1" customWidth="1"/>
    <col min="2" max="2" width="24.875" style="1" customWidth="1"/>
    <col min="3" max="3" width="22.875" style="1" customWidth="1"/>
    <col min="4" max="4" width="15.25390625" style="1" customWidth="1"/>
    <col min="5" max="5" width="15.625" style="1" customWidth="1"/>
    <col min="6" max="6" width="55.00390625" style="2" customWidth="1"/>
    <col min="7" max="7" width="9.1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="3" customFormat="1" ht="16.5">
      <c r="F1" s="4" t="s">
        <v>72</v>
      </c>
    </row>
    <row r="2" s="3" customFormat="1" ht="16.5">
      <c r="F2" s="4" t="s">
        <v>74</v>
      </c>
    </row>
    <row r="3" spans="2:6" s="5" customFormat="1" ht="9.75" customHeight="1">
      <c r="B3" s="6"/>
      <c r="C3" s="6"/>
      <c r="D3" s="7"/>
      <c r="E3" s="7"/>
      <c r="F3" s="6"/>
    </row>
    <row r="4" spans="1:6" s="3" customFormat="1" ht="45" customHeight="1">
      <c r="A4" s="45" t="s">
        <v>57</v>
      </c>
      <c r="B4" s="46"/>
      <c r="C4" s="46"/>
      <c r="D4" s="46"/>
      <c r="E4" s="46"/>
      <c r="F4" s="46"/>
    </row>
    <row r="5" spans="1:6" s="3" customFormat="1" ht="12.75" customHeight="1">
      <c r="A5" s="47"/>
      <c r="B5" s="48"/>
      <c r="C5" s="48"/>
      <c r="D5" s="48"/>
      <c r="E5" s="48"/>
      <c r="F5" s="48"/>
    </row>
    <row r="6" spans="1:6" s="3" customFormat="1" ht="39" customHeight="1">
      <c r="A6" s="49" t="s">
        <v>6</v>
      </c>
      <c r="B6" s="51" t="s">
        <v>28</v>
      </c>
      <c r="C6" s="52"/>
      <c r="D6" s="43" t="s">
        <v>31</v>
      </c>
      <c r="E6" s="44"/>
      <c r="F6" s="53" t="s">
        <v>12</v>
      </c>
    </row>
    <row r="7" spans="1:6" s="3" customFormat="1" ht="51" customHeight="1">
      <c r="A7" s="50"/>
      <c r="B7" s="55" t="s">
        <v>27</v>
      </c>
      <c r="C7" s="56"/>
      <c r="D7" s="33" t="s">
        <v>65</v>
      </c>
      <c r="E7" s="33" t="s">
        <v>66</v>
      </c>
      <c r="F7" s="54"/>
    </row>
    <row r="8" spans="1:6" s="3" customFormat="1" ht="38.25" customHeight="1">
      <c r="A8" s="8" t="s">
        <v>32</v>
      </c>
      <c r="B8" s="41" t="s">
        <v>35</v>
      </c>
      <c r="C8" s="42"/>
      <c r="D8" s="24">
        <v>45.52</v>
      </c>
      <c r="E8" s="24">
        <v>45.62</v>
      </c>
      <c r="F8" s="20" t="s">
        <v>54</v>
      </c>
    </row>
    <row r="9" spans="1:6" s="3" customFormat="1" ht="38.25" customHeight="1">
      <c r="A9" s="8" t="s">
        <v>33</v>
      </c>
      <c r="B9" s="41" t="s">
        <v>35</v>
      </c>
      <c r="C9" s="42"/>
      <c r="D9" s="26">
        <v>107.18</v>
      </c>
      <c r="E9" s="26">
        <v>107.17</v>
      </c>
      <c r="F9" s="20" t="s">
        <v>56</v>
      </c>
    </row>
    <row r="10" spans="1:6" s="3" customFormat="1" ht="38.25" customHeight="1">
      <c r="A10" s="37" t="s">
        <v>45</v>
      </c>
      <c r="B10" s="41" t="s">
        <v>36</v>
      </c>
      <c r="C10" s="42"/>
      <c r="D10" s="27">
        <v>1793.15</v>
      </c>
      <c r="E10" s="27">
        <v>1793.15</v>
      </c>
      <c r="F10" s="10" t="s">
        <v>62</v>
      </c>
    </row>
    <row r="11" spans="1:6" s="3" customFormat="1" ht="48.75" customHeight="1">
      <c r="A11" s="66" t="s">
        <v>5</v>
      </c>
      <c r="B11" s="59" t="s">
        <v>47</v>
      </c>
      <c r="C11" s="59"/>
      <c r="D11" s="12">
        <v>2.74</v>
      </c>
      <c r="E11" s="12">
        <v>2.86</v>
      </c>
      <c r="F11" s="21" t="s">
        <v>67</v>
      </c>
    </row>
    <row r="12" spans="1:6" s="3" customFormat="1" ht="49.5" customHeight="1">
      <c r="A12" s="66"/>
      <c r="B12" s="59" t="s">
        <v>48</v>
      </c>
      <c r="C12" s="59"/>
      <c r="D12" s="12">
        <v>4.29</v>
      </c>
      <c r="E12" s="12">
        <v>4.48</v>
      </c>
      <c r="F12" s="21" t="s">
        <v>67</v>
      </c>
    </row>
    <row r="13" spans="1:6" s="3" customFormat="1" ht="16.5" hidden="1">
      <c r="A13" s="34"/>
      <c r="B13" s="10"/>
      <c r="C13" s="10"/>
      <c r="D13" s="35"/>
      <c r="E13" s="35"/>
      <c r="F13" s="34"/>
    </row>
    <row r="14" spans="1:6" s="3" customFormat="1" ht="16.5" hidden="1">
      <c r="A14" s="34"/>
      <c r="B14" s="34"/>
      <c r="C14" s="34"/>
      <c r="D14" s="34"/>
      <c r="E14" s="34"/>
      <c r="F14" s="34"/>
    </row>
    <row r="15" spans="1:6" s="3" customFormat="1" ht="31.5" customHeight="1" hidden="1">
      <c r="A15" s="57" t="s">
        <v>25</v>
      </c>
      <c r="B15" s="58"/>
      <c r="C15" s="58"/>
      <c r="D15" s="58"/>
      <c r="E15" s="58"/>
      <c r="F15" s="58"/>
    </row>
    <row r="16" spans="1:6" s="3" customFormat="1" ht="106.5" customHeight="1" hidden="1">
      <c r="A16" s="60" t="s">
        <v>6</v>
      </c>
      <c r="B16" s="61" t="s">
        <v>29</v>
      </c>
      <c r="C16" s="61"/>
      <c r="D16" s="62" t="s">
        <v>2</v>
      </c>
      <c r="E16" s="36"/>
      <c r="F16" s="63" t="s">
        <v>13</v>
      </c>
    </row>
    <row r="17" spans="1:6" s="3" customFormat="1" ht="24" customHeight="1" hidden="1">
      <c r="A17" s="60"/>
      <c r="B17" s="64" t="s">
        <v>30</v>
      </c>
      <c r="C17" s="64"/>
      <c r="D17" s="62"/>
      <c r="E17" s="36"/>
      <c r="F17" s="63"/>
    </row>
    <row r="18" spans="1:6" s="3" customFormat="1" ht="99" hidden="1">
      <c r="A18" s="10" t="s">
        <v>15</v>
      </c>
      <c r="B18" s="59" t="s">
        <v>3</v>
      </c>
      <c r="C18" s="59"/>
      <c r="D18" s="11">
        <v>31.42</v>
      </c>
      <c r="E18" s="11"/>
      <c r="F18" s="10" t="s">
        <v>14</v>
      </c>
    </row>
    <row r="19" spans="1:6" s="3" customFormat="1" ht="99" hidden="1">
      <c r="A19" s="10" t="s">
        <v>16</v>
      </c>
      <c r="B19" s="59" t="s">
        <v>3</v>
      </c>
      <c r="C19" s="59"/>
      <c r="D19" s="11">
        <v>31.42</v>
      </c>
      <c r="E19" s="11"/>
      <c r="F19" s="10" t="s">
        <v>17</v>
      </c>
    </row>
    <row r="20" spans="1:6" s="3" customFormat="1" ht="115.5" hidden="1">
      <c r="A20" s="10" t="s">
        <v>18</v>
      </c>
      <c r="B20" s="59" t="s">
        <v>3</v>
      </c>
      <c r="C20" s="59"/>
      <c r="D20" s="9">
        <v>144.9</v>
      </c>
      <c r="E20" s="9"/>
      <c r="F20" s="10" t="s">
        <v>19</v>
      </c>
    </row>
    <row r="21" spans="1:6" s="3" customFormat="1" ht="99" hidden="1">
      <c r="A21" s="10" t="s">
        <v>20</v>
      </c>
      <c r="B21" s="59" t="s">
        <v>3</v>
      </c>
      <c r="C21" s="59"/>
      <c r="D21" s="11">
        <v>31.42</v>
      </c>
      <c r="E21" s="11"/>
      <c r="F21" s="10" t="s">
        <v>21</v>
      </c>
    </row>
    <row r="22" spans="1:6" s="3" customFormat="1" ht="31.5" customHeight="1" hidden="1">
      <c r="A22" s="59" t="s">
        <v>22</v>
      </c>
      <c r="B22" s="59" t="s">
        <v>24</v>
      </c>
      <c r="C22" s="59"/>
      <c r="D22" s="11">
        <f>ROUND(1699/6,0)</f>
        <v>283</v>
      </c>
      <c r="E22" s="11"/>
      <c r="F22" s="59" t="s">
        <v>23</v>
      </c>
    </row>
    <row r="23" spans="1:6" s="3" customFormat="1" ht="63" customHeight="1" hidden="1">
      <c r="A23" s="59"/>
      <c r="B23" s="59" t="s">
        <v>3</v>
      </c>
      <c r="C23" s="59"/>
      <c r="D23" s="11">
        <f>ROUND(48910/D22,2)</f>
        <v>172.83</v>
      </c>
      <c r="E23" s="11"/>
      <c r="F23" s="59"/>
    </row>
    <row r="24" spans="1:6" s="3" customFormat="1" ht="99" hidden="1">
      <c r="A24" s="10" t="s">
        <v>26</v>
      </c>
      <c r="B24" s="59" t="s">
        <v>3</v>
      </c>
      <c r="C24" s="59"/>
      <c r="D24" s="11">
        <v>31.42</v>
      </c>
      <c r="E24" s="11"/>
      <c r="F24" s="10" t="s">
        <v>21</v>
      </c>
    </row>
    <row r="25" spans="1:6" s="3" customFormat="1" ht="16.5">
      <c r="A25" s="65" t="s">
        <v>58</v>
      </c>
      <c r="B25" s="65"/>
      <c r="C25" s="65"/>
      <c r="D25" s="65"/>
      <c r="E25" s="65"/>
      <c r="F25" s="65"/>
    </row>
    <row r="26" spans="1:6" s="3" customFormat="1" ht="17.25" customHeight="1">
      <c r="A26" s="65"/>
      <c r="B26" s="65"/>
      <c r="C26" s="65"/>
      <c r="D26" s="65"/>
      <c r="E26" s="65"/>
      <c r="F26" s="65"/>
    </row>
  </sheetData>
  <sheetProtection/>
  <mergeCells count="29">
    <mergeCell ref="F16:F17"/>
    <mergeCell ref="B17:C17"/>
    <mergeCell ref="B18:C18"/>
    <mergeCell ref="B24:C24"/>
    <mergeCell ref="A25:F26"/>
    <mergeCell ref="B10:C10"/>
    <mergeCell ref="B19:C19"/>
    <mergeCell ref="A11:A12"/>
    <mergeCell ref="B11:C11"/>
    <mergeCell ref="B12:C12"/>
    <mergeCell ref="A15:F15"/>
    <mergeCell ref="B22:C22"/>
    <mergeCell ref="F22:F23"/>
    <mergeCell ref="B23:C23"/>
    <mergeCell ref="A16:A17"/>
    <mergeCell ref="B16:C16"/>
    <mergeCell ref="D16:D17"/>
    <mergeCell ref="B20:C20"/>
    <mergeCell ref="B21:C21"/>
    <mergeCell ref="A22:A23"/>
    <mergeCell ref="B8:C8"/>
    <mergeCell ref="B9:C9"/>
    <mergeCell ref="D6:E6"/>
    <mergeCell ref="A4:F4"/>
    <mergeCell ref="A5:F5"/>
    <mergeCell ref="A6:A7"/>
    <mergeCell ref="B6:C6"/>
    <mergeCell ref="F6:F7"/>
    <mergeCell ref="B7:C7"/>
  </mergeCells>
  <printOptions/>
  <pageMargins left="1.1811023622047245" right="0.3937007874015748" top="0.3937007874015748" bottom="0.3937007874015748" header="0.31496062992125984" footer="0.15748031496062992"/>
  <pageSetup fitToHeight="2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40" workbookViewId="0" topLeftCell="A28">
      <selection activeCell="E39" sqref="E39"/>
    </sheetView>
  </sheetViews>
  <sheetFormatPr defaultColWidth="9.00390625" defaultRowHeight="12.75"/>
  <cols>
    <col min="1" max="1" width="33.75390625" style="1" customWidth="1"/>
    <col min="2" max="2" width="24.875" style="1" customWidth="1"/>
    <col min="3" max="3" width="28.625" style="1" customWidth="1"/>
    <col min="4" max="4" width="20.00390625" style="1" customWidth="1"/>
    <col min="5" max="5" width="16.375" style="1" customWidth="1"/>
    <col min="6" max="6" width="55.00390625" style="2" customWidth="1"/>
    <col min="7" max="7" width="9.1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="3" customFormat="1" ht="16.5">
      <c r="F1" s="4" t="s">
        <v>73</v>
      </c>
    </row>
    <row r="2" s="3" customFormat="1" ht="16.5">
      <c r="F2" s="4" t="s">
        <v>69</v>
      </c>
    </row>
    <row r="3" spans="2:6" s="5" customFormat="1" ht="9.75" customHeight="1">
      <c r="B3" s="6"/>
      <c r="C3" s="6"/>
      <c r="D3" s="7"/>
      <c r="E3" s="7"/>
      <c r="F3" s="6"/>
    </row>
    <row r="4" spans="1:6" s="3" customFormat="1" ht="28.5" customHeight="1">
      <c r="A4" s="45" t="s">
        <v>50</v>
      </c>
      <c r="B4" s="46"/>
      <c r="C4" s="46"/>
      <c r="D4" s="46"/>
      <c r="E4" s="46"/>
      <c r="F4" s="46"/>
    </row>
    <row r="5" spans="1:6" s="3" customFormat="1" ht="12.75" customHeight="1">
      <c r="A5" s="47"/>
      <c r="B5" s="48"/>
      <c r="C5" s="48"/>
      <c r="D5" s="48"/>
      <c r="E5" s="48"/>
      <c r="F5" s="48"/>
    </row>
    <row r="6" spans="1:6" s="3" customFormat="1" ht="32.25" customHeight="1">
      <c r="A6" s="49" t="s">
        <v>6</v>
      </c>
      <c r="B6" s="51" t="s">
        <v>28</v>
      </c>
      <c r="C6" s="52"/>
      <c r="D6" s="43" t="s">
        <v>31</v>
      </c>
      <c r="E6" s="44"/>
      <c r="F6" s="53" t="s">
        <v>12</v>
      </c>
    </row>
    <row r="7" spans="1:6" s="3" customFormat="1" ht="51" customHeight="1">
      <c r="A7" s="50"/>
      <c r="B7" s="55" t="s">
        <v>27</v>
      </c>
      <c r="C7" s="56"/>
      <c r="D7" s="33" t="s">
        <v>65</v>
      </c>
      <c r="E7" s="33" t="s">
        <v>66</v>
      </c>
      <c r="F7" s="54"/>
    </row>
    <row r="8" spans="1:6" s="3" customFormat="1" ht="38.25" customHeight="1">
      <c r="A8" s="8" t="s">
        <v>0</v>
      </c>
      <c r="B8" s="72" t="s">
        <v>38</v>
      </c>
      <c r="C8" s="73"/>
      <c r="D8" s="9">
        <v>5.84</v>
      </c>
      <c r="E8" s="9">
        <v>5.84</v>
      </c>
      <c r="F8" s="10" t="s">
        <v>49</v>
      </c>
    </row>
    <row r="9" spans="1:6" s="3" customFormat="1" ht="38.25" customHeight="1">
      <c r="A9" s="8" t="s">
        <v>1</v>
      </c>
      <c r="B9" s="72" t="s">
        <v>38</v>
      </c>
      <c r="C9" s="73"/>
      <c r="D9" s="11">
        <v>2.54</v>
      </c>
      <c r="E9" s="11">
        <v>2.54</v>
      </c>
      <c r="F9" s="10" t="s">
        <v>49</v>
      </c>
    </row>
    <row r="10" spans="1:6" s="3" customFormat="1" ht="57" customHeight="1">
      <c r="A10" s="80" t="s">
        <v>52</v>
      </c>
      <c r="B10" s="67" t="s">
        <v>53</v>
      </c>
      <c r="C10" s="67"/>
      <c r="D10" s="22">
        <f>54.93/12</f>
        <v>4.5775</v>
      </c>
      <c r="E10" s="22">
        <f>54.93/12</f>
        <v>4.5775</v>
      </c>
      <c r="F10" s="38" t="s">
        <v>70</v>
      </c>
    </row>
    <row r="11" spans="1:6" s="3" customFormat="1" ht="57" customHeight="1">
      <c r="A11" s="81"/>
      <c r="B11" s="67" t="s">
        <v>51</v>
      </c>
      <c r="C11" s="67"/>
      <c r="D11" s="23">
        <f>5299.25/1000</f>
        <v>5.29925</v>
      </c>
      <c r="E11" s="23">
        <f>6198.49/1000</f>
        <v>6.19849</v>
      </c>
      <c r="F11" s="13" t="s">
        <v>71</v>
      </c>
    </row>
    <row r="12" spans="1:6" s="3" customFormat="1" ht="38.25" customHeight="1">
      <c r="A12" s="82"/>
      <c r="B12" s="85" t="s">
        <v>37</v>
      </c>
      <c r="C12" s="85"/>
      <c r="D12" s="19">
        <f>D10*D11</f>
        <v>24.257316874999997</v>
      </c>
      <c r="E12" s="19">
        <f>E10*E11</f>
        <v>28.373587974999996</v>
      </c>
      <c r="F12" s="17"/>
    </row>
    <row r="13" spans="1:7" s="3" customFormat="1" ht="53.25" customHeight="1">
      <c r="A13" s="66" t="s">
        <v>32</v>
      </c>
      <c r="B13" s="41" t="s">
        <v>39</v>
      </c>
      <c r="C13" s="42"/>
      <c r="D13" s="17">
        <v>2.395</v>
      </c>
      <c r="E13" s="17">
        <v>2.395</v>
      </c>
      <c r="F13" s="13" t="s">
        <v>55</v>
      </c>
      <c r="G13" s="14"/>
    </row>
    <row r="14" spans="1:6" s="3" customFormat="1" ht="38.25" customHeight="1">
      <c r="A14" s="66"/>
      <c r="B14" s="41" t="s">
        <v>35</v>
      </c>
      <c r="C14" s="42"/>
      <c r="D14" s="24">
        <v>45.52</v>
      </c>
      <c r="E14" s="24">
        <v>45.52</v>
      </c>
      <c r="F14" s="20" t="s">
        <v>60</v>
      </c>
    </row>
    <row r="15" spans="1:6" s="3" customFormat="1" ht="38.25" customHeight="1">
      <c r="A15" s="66"/>
      <c r="B15" s="72" t="s">
        <v>37</v>
      </c>
      <c r="C15" s="73"/>
      <c r="D15" s="25">
        <f>ROUND(D13*D14,2)</f>
        <v>109.02</v>
      </c>
      <c r="E15" s="25">
        <f>ROUND(E13*E14,2)</f>
        <v>109.02</v>
      </c>
      <c r="F15" s="10"/>
    </row>
    <row r="16" spans="1:7" s="3" customFormat="1" ht="51.75" customHeight="1">
      <c r="A16" s="66" t="s">
        <v>33</v>
      </c>
      <c r="B16" s="41" t="s">
        <v>39</v>
      </c>
      <c r="C16" s="42"/>
      <c r="D16" s="24">
        <f>2.395+1.598</f>
        <v>3.9930000000000003</v>
      </c>
      <c r="E16" s="24">
        <f>2.395+1.598</f>
        <v>3.9930000000000003</v>
      </c>
      <c r="F16" s="13" t="s">
        <v>55</v>
      </c>
      <c r="G16" s="14"/>
    </row>
    <row r="17" spans="1:6" s="3" customFormat="1" ht="38.25" customHeight="1">
      <c r="A17" s="66"/>
      <c r="B17" s="41" t="s">
        <v>35</v>
      </c>
      <c r="C17" s="42"/>
      <c r="D17" s="26">
        <v>107.18</v>
      </c>
      <c r="E17" s="26">
        <v>107.17</v>
      </c>
      <c r="F17" s="20" t="s">
        <v>61</v>
      </c>
    </row>
    <row r="18" spans="1:6" s="3" customFormat="1" ht="30" customHeight="1">
      <c r="A18" s="66"/>
      <c r="B18" s="72" t="s">
        <v>37</v>
      </c>
      <c r="C18" s="73"/>
      <c r="D18" s="9">
        <f>ROUND(D16*D17,2)</f>
        <v>427.97</v>
      </c>
      <c r="E18" s="9">
        <f>ROUND(E16*E17,2)</f>
        <v>427.93</v>
      </c>
      <c r="F18" s="10"/>
    </row>
    <row r="19" spans="1:6" s="3" customFormat="1" ht="48" customHeight="1">
      <c r="A19" s="66" t="s">
        <v>46</v>
      </c>
      <c r="B19" s="41" t="s">
        <v>40</v>
      </c>
      <c r="C19" s="42"/>
      <c r="D19" s="12">
        <v>0.886</v>
      </c>
      <c r="E19" s="12">
        <v>0.886</v>
      </c>
      <c r="F19" s="13" t="s">
        <v>55</v>
      </c>
    </row>
    <row r="20" spans="1:6" s="3" customFormat="1" ht="48" customHeight="1">
      <c r="A20" s="66"/>
      <c r="B20" s="41" t="s">
        <v>34</v>
      </c>
      <c r="C20" s="42"/>
      <c r="D20" s="12">
        <v>161.26</v>
      </c>
      <c r="E20" s="12">
        <v>161.36</v>
      </c>
      <c r="F20" s="10" t="s">
        <v>63</v>
      </c>
    </row>
    <row r="21" spans="1:6" s="3" customFormat="1" ht="28.5" customHeight="1">
      <c r="A21" s="66"/>
      <c r="B21" s="72" t="s">
        <v>37</v>
      </c>
      <c r="C21" s="73"/>
      <c r="D21" s="9">
        <f>ROUND(D19*D20,2)</f>
        <v>142.88</v>
      </c>
      <c r="E21" s="9">
        <f>ROUND(E19*E20,2)</f>
        <v>142.96</v>
      </c>
      <c r="F21" s="10"/>
    </row>
    <row r="22" spans="1:6" s="3" customFormat="1" ht="38.25" customHeight="1">
      <c r="A22" s="37" t="s">
        <v>45</v>
      </c>
      <c r="B22" s="41" t="s">
        <v>36</v>
      </c>
      <c r="C22" s="42"/>
      <c r="D22" s="27">
        <v>1793.15</v>
      </c>
      <c r="E22" s="27">
        <v>1793.15</v>
      </c>
      <c r="F22" s="10" t="s">
        <v>64</v>
      </c>
    </row>
    <row r="23" spans="1:6" s="3" customFormat="1" ht="19.5" customHeight="1">
      <c r="A23" s="80" t="s">
        <v>5</v>
      </c>
      <c r="B23" s="77" t="s">
        <v>41</v>
      </c>
      <c r="C23" s="10" t="s">
        <v>11</v>
      </c>
      <c r="D23" s="15">
        <v>192</v>
      </c>
      <c r="E23" s="15">
        <v>192</v>
      </c>
      <c r="F23" s="67" t="s">
        <v>42</v>
      </c>
    </row>
    <row r="24" spans="1:6" s="3" customFormat="1" ht="19.5" customHeight="1">
      <c r="A24" s="81"/>
      <c r="B24" s="78"/>
      <c r="C24" s="10" t="s">
        <v>7</v>
      </c>
      <c r="D24" s="15">
        <v>119</v>
      </c>
      <c r="E24" s="15">
        <v>119</v>
      </c>
      <c r="F24" s="67"/>
    </row>
    <row r="25" spans="1:6" s="3" customFormat="1" ht="19.5" customHeight="1">
      <c r="A25" s="81"/>
      <c r="B25" s="78"/>
      <c r="C25" s="10" t="s">
        <v>8</v>
      </c>
      <c r="D25" s="15">
        <v>92</v>
      </c>
      <c r="E25" s="15">
        <v>92</v>
      </c>
      <c r="F25" s="67"/>
    </row>
    <row r="26" spans="1:6" s="3" customFormat="1" ht="19.5" customHeight="1">
      <c r="A26" s="81"/>
      <c r="B26" s="78"/>
      <c r="C26" s="10" t="s">
        <v>9</v>
      </c>
      <c r="D26" s="15">
        <v>75</v>
      </c>
      <c r="E26" s="15">
        <v>75</v>
      </c>
      <c r="F26" s="67"/>
    </row>
    <row r="27" spans="1:6" s="3" customFormat="1" ht="19.5" customHeight="1">
      <c r="A27" s="81"/>
      <c r="B27" s="79"/>
      <c r="C27" s="10" t="s">
        <v>10</v>
      </c>
      <c r="D27" s="15">
        <v>65</v>
      </c>
      <c r="E27" s="15">
        <v>65</v>
      </c>
      <c r="F27" s="67"/>
    </row>
    <row r="28" spans="1:6" s="3" customFormat="1" ht="48.75" customHeight="1">
      <c r="A28" s="81"/>
      <c r="B28" s="41" t="s">
        <v>47</v>
      </c>
      <c r="C28" s="42"/>
      <c r="D28" s="12">
        <v>2.74</v>
      </c>
      <c r="E28" s="12">
        <v>2.86</v>
      </c>
      <c r="F28" s="13" t="s">
        <v>59</v>
      </c>
    </row>
    <row r="29" spans="1:6" s="3" customFormat="1" ht="19.5" customHeight="1">
      <c r="A29" s="81"/>
      <c r="B29" s="53" t="s">
        <v>37</v>
      </c>
      <c r="C29" s="8" t="s">
        <v>11</v>
      </c>
      <c r="D29" s="11">
        <f aca="true" t="shared" si="0" ref="D29:E33">D23*D$28</f>
        <v>526.08</v>
      </c>
      <c r="E29" s="11">
        <f t="shared" si="0"/>
        <v>549.12</v>
      </c>
      <c r="F29" s="10"/>
    </row>
    <row r="30" spans="1:6" s="3" customFormat="1" ht="19.5" customHeight="1">
      <c r="A30" s="81"/>
      <c r="B30" s="74"/>
      <c r="C30" s="8" t="s">
        <v>7</v>
      </c>
      <c r="D30" s="11">
        <f t="shared" si="0"/>
        <v>326.06</v>
      </c>
      <c r="E30" s="11">
        <f t="shared" si="0"/>
        <v>340.34</v>
      </c>
      <c r="F30" s="10"/>
    </row>
    <row r="31" spans="1:6" s="3" customFormat="1" ht="19.5" customHeight="1">
      <c r="A31" s="81"/>
      <c r="B31" s="74"/>
      <c r="C31" s="8" t="s">
        <v>8</v>
      </c>
      <c r="D31" s="11">
        <f t="shared" si="0"/>
        <v>252.08</v>
      </c>
      <c r="E31" s="11">
        <f t="shared" si="0"/>
        <v>263.12</v>
      </c>
      <c r="F31" s="10"/>
    </row>
    <row r="32" spans="1:6" s="3" customFormat="1" ht="19.5" customHeight="1">
      <c r="A32" s="81"/>
      <c r="B32" s="74"/>
      <c r="C32" s="8" t="s">
        <v>9</v>
      </c>
      <c r="D32" s="11">
        <f t="shared" si="0"/>
        <v>205.50000000000003</v>
      </c>
      <c r="E32" s="11">
        <f t="shared" si="0"/>
        <v>214.5</v>
      </c>
      <c r="F32" s="10"/>
    </row>
    <row r="33" spans="1:6" s="3" customFormat="1" ht="19.5" customHeight="1">
      <c r="A33" s="81"/>
      <c r="B33" s="74"/>
      <c r="C33" s="8" t="s">
        <v>10</v>
      </c>
      <c r="D33" s="11">
        <f t="shared" si="0"/>
        <v>178.10000000000002</v>
      </c>
      <c r="E33" s="11">
        <f t="shared" si="0"/>
        <v>185.9</v>
      </c>
      <c r="F33" s="10"/>
    </row>
    <row r="34" spans="1:6" s="3" customFormat="1" ht="49.5" customHeight="1">
      <c r="A34" s="81"/>
      <c r="B34" s="41" t="s">
        <v>48</v>
      </c>
      <c r="C34" s="42"/>
      <c r="D34" s="12">
        <v>4.29</v>
      </c>
      <c r="E34" s="12">
        <v>4.48</v>
      </c>
      <c r="F34" s="13" t="s">
        <v>59</v>
      </c>
    </row>
    <row r="35" spans="1:6" s="3" customFormat="1" ht="19.5" customHeight="1">
      <c r="A35" s="81"/>
      <c r="B35" s="80" t="s">
        <v>37</v>
      </c>
      <c r="C35" s="16" t="s">
        <v>11</v>
      </c>
      <c r="D35" s="11">
        <f>D23*D34</f>
        <v>823.6800000000001</v>
      </c>
      <c r="E35" s="11">
        <f>E23*E34</f>
        <v>860.1600000000001</v>
      </c>
      <c r="F35" s="17"/>
    </row>
    <row r="36" spans="1:6" s="3" customFormat="1" ht="19.5" customHeight="1">
      <c r="A36" s="81"/>
      <c r="B36" s="81"/>
      <c r="C36" s="16" t="s">
        <v>7</v>
      </c>
      <c r="D36" s="11">
        <f>D24*D34</f>
        <v>510.51</v>
      </c>
      <c r="E36" s="11">
        <f>E24*E34</f>
        <v>533.12</v>
      </c>
      <c r="F36" s="17"/>
    </row>
    <row r="37" spans="1:6" s="3" customFormat="1" ht="19.5" customHeight="1">
      <c r="A37" s="81"/>
      <c r="B37" s="81"/>
      <c r="C37" s="16" t="s">
        <v>8</v>
      </c>
      <c r="D37" s="11">
        <f>D25*D34</f>
        <v>394.68</v>
      </c>
      <c r="E37" s="11">
        <f>E25*E34</f>
        <v>412.16</v>
      </c>
      <c r="F37" s="17"/>
    </row>
    <row r="38" spans="1:6" s="3" customFormat="1" ht="19.5" customHeight="1">
      <c r="A38" s="81"/>
      <c r="B38" s="81"/>
      <c r="C38" s="16" t="s">
        <v>9</v>
      </c>
      <c r="D38" s="11">
        <f>D26*D34</f>
        <v>321.75</v>
      </c>
      <c r="E38" s="11">
        <f>E26*E34</f>
        <v>336.00000000000006</v>
      </c>
      <c r="F38" s="17"/>
    </row>
    <row r="39" spans="1:6" s="3" customFormat="1" ht="19.5" customHeight="1">
      <c r="A39" s="82"/>
      <c r="B39" s="82"/>
      <c r="C39" s="16" t="s">
        <v>10</v>
      </c>
      <c r="D39" s="11">
        <f>D27*D34</f>
        <v>278.85</v>
      </c>
      <c r="E39" s="11">
        <f>E27*E34</f>
        <v>291.20000000000005</v>
      </c>
      <c r="F39" s="17"/>
    </row>
    <row r="40" spans="1:7" s="3" customFormat="1" ht="38.25" customHeight="1">
      <c r="A40" s="16" t="s">
        <v>4</v>
      </c>
      <c r="B40" s="41" t="s">
        <v>35</v>
      </c>
      <c r="C40" s="42"/>
      <c r="D40" s="28">
        <v>6.3</v>
      </c>
      <c r="E40" s="40">
        <v>6.3</v>
      </c>
      <c r="F40" s="21" t="s">
        <v>68</v>
      </c>
      <c r="G40" s="39"/>
    </row>
    <row r="41" spans="1:6" s="3" customFormat="1" ht="16.5" hidden="1">
      <c r="A41" s="5"/>
      <c r="B41" s="6"/>
      <c r="C41" s="6"/>
      <c r="D41" s="18"/>
      <c r="E41" s="18"/>
      <c r="F41" s="5"/>
    </row>
    <row r="42" s="3" customFormat="1" ht="16.5" hidden="1"/>
    <row r="43" spans="1:6" s="3" customFormat="1" ht="31.5" customHeight="1" hidden="1">
      <c r="A43" s="47" t="s">
        <v>25</v>
      </c>
      <c r="B43" s="48"/>
      <c r="C43" s="48"/>
      <c r="D43" s="48"/>
      <c r="E43" s="48"/>
      <c r="F43" s="48"/>
    </row>
    <row r="44" spans="1:6" s="3" customFormat="1" ht="106.5" customHeight="1" hidden="1">
      <c r="A44" s="86" t="s">
        <v>6</v>
      </c>
      <c r="B44" s="83" t="s">
        <v>29</v>
      </c>
      <c r="C44" s="84"/>
      <c r="D44" s="68" t="s">
        <v>2</v>
      </c>
      <c r="E44" s="31"/>
      <c r="F44" s="75" t="s">
        <v>13</v>
      </c>
    </row>
    <row r="45" spans="1:6" s="3" customFormat="1" ht="24" customHeight="1" hidden="1">
      <c r="A45" s="87"/>
      <c r="B45" s="70" t="s">
        <v>30</v>
      </c>
      <c r="C45" s="71"/>
      <c r="D45" s="69"/>
      <c r="E45" s="32"/>
      <c r="F45" s="76"/>
    </row>
    <row r="46" spans="1:6" s="3" customFormat="1" ht="99" hidden="1">
      <c r="A46" s="10" t="s">
        <v>15</v>
      </c>
      <c r="B46" s="41" t="s">
        <v>3</v>
      </c>
      <c r="C46" s="42"/>
      <c r="D46" s="11">
        <v>31.42</v>
      </c>
      <c r="E46" s="11"/>
      <c r="F46" s="10" t="s">
        <v>14</v>
      </c>
    </row>
    <row r="47" spans="1:6" s="3" customFormat="1" ht="99" hidden="1">
      <c r="A47" s="10" t="s">
        <v>16</v>
      </c>
      <c r="B47" s="41" t="s">
        <v>3</v>
      </c>
      <c r="C47" s="42"/>
      <c r="D47" s="11">
        <v>31.42</v>
      </c>
      <c r="E47" s="11"/>
      <c r="F47" s="10" t="s">
        <v>17</v>
      </c>
    </row>
    <row r="48" spans="1:6" s="3" customFormat="1" ht="115.5" hidden="1">
      <c r="A48" s="10" t="s">
        <v>18</v>
      </c>
      <c r="B48" s="41" t="s">
        <v>3</v>
      </c>
      <c r="C48" s="42"/>
      <c r="D48" s="9">
        <v>144.9</v>
      </c>
      <c r="E48" s="9"/>
      <c r="F48" s="10" t="s">
        <v>19</v>
      </c>
    </row>
    <row r="49" spans="1:6" s="3" customFormat="1" ht="99" hidden="1">
      <c r="A49" s="10" t="s">
        <v>20</v>
      </c>
      <c r="B49" s="41" t="s">
        <v>3</v>
      </c>
      <c r="C49" s="42"/>
      <c r="D49" s="11">
        <v>31.42</v>
      </c>
      <c r="E49" s="11"/>
      <c r="F49" s="10" t="s">
        <v>21</v>
      </c>
    </row>
    <row r="50" spans="1:6" s="3" customFormat="1" ht="31.5" customHeight="1" hidden="1">
      <c r="A50" s="77" t="s">
        <v>22</v>
      </c>
      <c r="B50" s="88" t="s">
        <v>24</v>
      </c>
      <c r="C50" s="89"/>
      <c r="D50" s="11">
        <f>ROUND(1699/6,0)</f>
        <v>283</v>
      </c>
      <c r="E50" s="29"/>
      <c r="F50" s="77" t="s">
        <v>23</v>
      </c>
    </row>
    <row r="51" spans="1:6" s="3" customFormat="1" ht="63" customHeight="1" hidden="1">
      <c r="A51" s="79"/>
      <c r="B51" s="88" t="s">
        <v>3</v>
      </c>
      <c r="C51" s="89"/>
      <c r="D51" s="11">
        <f>ROUND(48910/D50,2)</f>
        <v>172.83</v>
      </c>
      <c r="E51" s="30"/>
      <c r="F51" s="79"/>
    </row>
    <row r="52" spans="1:6" s="3" customFormat="1" ht="99" hidden="1">
      <c r="A52" s="10" t="s">
        <v>26</v>
      </c>
      <c r="B52" s="41" t="s">
        <v>3</v>
      </c>
      <c r="C52" s="42"/>
      <c r="D52" s="11">
        <v>31.42</v>
      </c>
      <c r="E52" s="11"/>
      <c r="F52" s="10" t="s">
        <v>21</v>
      </c>
    </row>
    <row r="53" s="3" customFormat="1" ht="16.5"/>
    <row r="54" spans="1:6" s="3" customFormat="1" ht="16.5">
      <c r="A54" s="65" t="s">
        <v>43</v>
      </c>
      <c r="B54" s="65"/>
      <c r="C54" s="65"/>
      <c r="D54" s="65"/>
      <c r="E54" s="65"/>
      <c r="F54" s="65"/>
    </row>
    <row r="55" spans="1:6" s="3" customFormat="1" ht="17.25" customHeight="1">
      <c r="A55" s="65"/>
      <c r="B55" s="65"/>
      <c r="C55" s="65"/>
      <c r="D55" s="65"/>
      <c r="E55" s="65"/>
      <c r="F55" s="65"/>
    </row>
    <row r="56" spans="1:6" s="3" customFormat="1" ht="16.5">
      <c r="A56" s="65" t="s">
        <v>44</v>
      </c>
      <c r="B56" s="65"/>
      <c r="C56" s="65"/>
      <c r="D56" s="65"/>
      <c r="E56" s="65"/>
      <c r="F56" s="65"/>
    </row>
    <row r="57" spans="1:6" s="3" customFormat="1" ht="43.5" customHeight="1">
      <c r="A57" s="65"/>
      <c r="B57" s="65"/>
      <c r="C57" s="65"/>
      <c r="D57" s="65"/>
      <c r="E57" s="65"/>
      <c r="F57" s="65"/>
    </row>
  </sheetData>
  <sheetProtection/>
  <mergeCells count="51">
    <mergeCell ref="A54:F55"/>
    <mergeCell ref="B51:C51"/>
    <mergeCell ref="B50:C50"/>
    <mergeCell ref="A56:F57"/>
    <mergeCell ref="F50:F51"/>
    <mergeCell ref="B52:C52"/>
    <mergeCell ref="A50:A51"/>
    <mergeCell ref="B40:C40"/>
    <mergeCell ref="B22:C22"/>
    <mergeCell ref="B28:C28"/>
    <mergeCell ref="B48:C48"/>
    <mergeCell ref="B34:C34"/>
    <mergeCell ref="B46:C46"/>
    <mergeCell ref="B49:C49"/>
    <mergeCell ref="B47:C47"/>
    <mergeCell ref="A5:F5"/>
    <mergeCell ref="B6:C6"/>
    <mergeCell ref="F6:F7"/>
    <mergeCell ref="B9:C9"/>
    <mergeCell ref="B12:C12"/>
    <mergeCell ref="A44:A45"/>
    <mergeCell ref="B21:C21"/>
    <mergeCell ref="A4:F4"/>
    <mergeCell ref="B15:C15"/>
    <mergeCell ref="B7:C7"/>
    <mergeCell ref="A10:A12"/>
    <mergeCell ref="B14:C14"/>
    <mergeCell ref="B19:C19"/>
    <mergeCell ref="A13:A15"/>
    <mergeCell ref="B17:C17"/>
    <mergeCell ref="B13:C13"/>
    <mergeCell ref="A19:A21"/>
    <mergeCell ref="B35:B39"/>
    <mergeCell ref="A23:A39"/>
    <mergeCell ref="A43:F43"/>
    <mergeCell ref="B44:C44"/>
    <mergeCell ref="B16:C16"/>
    <mergeCell ref="A6:A7"/>
    <mergeCell ref="B10:C10"/>
    <mergeCell ref="B8:C8"/>
    <mergeCell ref="B11:C11"/>
    <mergeCell ref="D6:E6"/>
    <mergeCell ref="F23:F27"/>
    <mergeCell ref="D44:D45"/>
    <mergeCell ref="B45:C45"/>
    <mergeCell ref="B18:C18"/>
    <mergeCell ref="A16:A18"/>
    <mergeCell ref="B20:C20"/>
    <mergeCell ref="B29:B33"/>
    <mergeCell ref="F44:F45"/>
    <mergeCell ref="B23:B27"/>
  </mergeCells>
  <printOptions/>
  <pageMargins left="0.3937007874015748" right="1.1811023622047245" top="0.3937007874015748" bottom="0.3937007874015748" header="0.31496062992125984" footer="0.15748031496062992"/>
  <pageSetup fitToHeight="0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2020-03-03T07:59:44Z</cp:lastPrinted>
  <dcterms:created xsi:type="dcterms:W3CDTF">2010-10-07T17:48:12Z</dcterms:created>
  <dcterms:modified xsi:type="dcterms:W3CDTF">2021-08-25T10:34:16Z</dcterms:modified>
  <cp:category/>
  <cp:version/>
  <cp:contentType/>
  <cp:contentStatus/>
</cp:coreProperties>
</file>